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0" yWindow="0" windowWidth="25280" windowHeight="12620" tabRatio="904" activeTab="2"/>
  </bookViews>
  <sheets>
    <sheet name="15派遣役員 " sheetId="1" r:id="rId1"/>
    <sheet name="派遣役員(案）" sheetId="2" r:id="rId2"/>
    <sheet name="AL申込み一覧2015(一般)" sheetId="3" r:id="rId3"/>
  </sheets>
  <definedNames>
    <definedName name="_xlnm.Print_Area" localSheetId="1">'派遣役員(案）'!$A$1:$Z$35</definedName>
  </definedNames>
  <calcPr fullCalcOnLoad="1"/>
</workbook>
</file>

<file path=xl/sharedStrings.xml><?xml version="1.0" encoding="utf-8"?>
<sst xmlns="http://schemas.openxmlformats.org/spreadsheetml/2006/main" count="201" uniqueCount="79">
  <si>
    <t>宇都宮</t>
  </si>
  <si>
    <t>富士重工</t>
  </si>
  <si>
    <t>県庁</t>
  </si>
  <si>
    <t>　</t>
  </si>
  <si>
    <t xml:space="preserve"> </t>
  </si>
  <si>
    <t>レオン</t>
  </si>
  <si>
    <t>ｼｽﾃｨｰﾅ</t>
  </si>
  <si>
    <t>県大会への役員派遣実績</t>
  </si>
  <si>
    <t>クラブ名</t>
  </si>
  <si>
    <t>国体予選県ＳＬ</t>
  </si>
  <si>
    <t>県選手権　ｽﾊﾞﾙｶｯﾌﾟ</t>
  </si>
  <si>
    <t>○　ジュニア部へは、学童大会（県ＧＳＬ）への役員派遣が義務付けられています。</t>
  </si>
  <si>
    <t>○　派遣役員は、スノーボードでも可能です。</t>
  </si>
  <si>
    <t>Ｒ＆Ｄ</t>
  </si>
  <si>
    <t>フロイデ</t>
  </si>
  <si>
    <t>ＩＣＩ</t>
  </si>
  <si>
    <t>パワー</t>
  </si>
  <si>
    <t>シャローム</t>
  </si>
  <si>
    <t>KS</t>
  </si>
  <si>
    <t>ﾎﾜｲﾄﾊﾟﾚｯﾄ</t>
  </si>
  <si>
    <t>SAU登録</t>
  </si>
  <si>
    <t>SAT登録</t>
  </si>
  <si>
    <t>計算</t>
  </si>
  <si>
    <t>派遣役員
目安の数</t>
  </si>
  <si>
    <t>栃木県SL大会</t>
  </si>
  <si>
    <t>パール</t>
  </si>
  <si>
    <t>国体予選①</t>
  </si>
  <si>
    <t>県SL②</t>
  </si>
  <si>
    <t>県選手権③</t>
  </si>
  <si>
    <t>ﾏｽﾀｰｽﾞ予選⑨</t>
  </si>
  <si>
    <t>計</t>
  </si>
  <si>
    <t>割合</t>
  </si>
  <si>
    <t>派遣役員割り当て基礎人数</t>
  </si>
  <si>
    <t>過去５年派遣実績</t>
  </si>
  <si>
    <t>割り当て基礎人数(グループ)</t>
  </si>
  <si>
    <t>ｴﾝﾄﾘｰ総数</t>
  </si>
  <si>
    <t>ハンターＭｔ</t>
  </si>
  <si>
    <t>　</t>
  </si>
  <si>
    <t>前年度エントリー数による割合</t>
  </si>
  <si>
    <t>ｽﾊﾞﾙｶｯﾌﾟ派遣役員</t>
  </si>
  <si>
    <t>国体予選　VAAMSL派遣役員</t>
  </si>
  <si>
    <t>本年度エントリー数</t>
  </si>
  <si>
    <t>SAT登録人数による役員割合</t>
  </si>
  <si>
    <t>派遣役員</t>
  </si>
  <si>
    <t xml:space="preserve"> </t>
  </si>
  <si>
    <t xml:space="preserve"> </t>
  </si>
  <si>
    <t>ﾎﾜｲﾄﾊﾟﾚｯﾄぱれっと</t>
  </si>
  <si>
    <t>ハンターMt</t>
  </si>
  <si>
    <t>5年間延べ派遣人数</t>
  </si>
  <si>
    <t>総延べ派遣人数</t>
  </si>
  <si>
    <t xml:space="preserve"> </t>
  </si>
  <si>
    <t>県連大会参加申込一覧表（一般用）（アルペン）</t>
  </si>
  <si>
    <t>申込期日</t>
  </si>
  <si>
    <t>　　月　　日</t>
  </si>
  <si>
    <t>氏　　　名</t>
  </si>
  <si>
    <t>ﾏｽﾀｰｽﾞ予選⑥</t>
  </si>
  <si>
    <t>県ＧＳＬ⑧</t>
  </si>
  <si>
    <t>県ﾏｽﾀｰｽﾞ⑨</t>
  </si>
  <si>
    <t>県SL⑩</t>
  </si>
  <si>
    <t>県選手権③ GS/SL</t>
  </si>
  <si>
    <t>参加料</t>
  </si>
  <si>
    <t>Mtジーンズ</t>
  </si>
  <si>
    <t>Mtｼﾞｰﾝｽﾞ</t>
  </si>
  <si>
    <t>合　計</t>
  </si>
  <si>
    <t>・上記各項目を記入のうえ、別紙各大会の個人票を添えてご提出ください。（参加する大会欄に○、組別欄には、参加組別を記入。）</t>
  </si>
  <si>
    <t>・個人票は種目別・会場別に作成し、必ずSAT選手管理登録番号・SATポイント・ＳＡＪ会員番号・スポーツ傷害保険加入欄の記入を確認してください。</t>
  </si>
  <si>
    <t xml:space="preserve"> </t>
  </si>
  <si>
    <t>2016年度　SAT競技大会 派遣役員分担表</t>
  </si>
  <si>
    <t xml:space="preserve"> </t>
  </si>
  <si>
    <t xml:space="preserve"> </t>
  </si>
  <si>
    <t xml:space="preserve"> </t>
  </si>
  <si>
    <t xml:space="preserve"> </t>
  </si>
  <si>
    <r>
      <t>2015</t>
    </r>
    <r>
      <rPr>
        <sz val="11"/>
        <rFont val="ＭＳ Ｐゴシック"/>
        <family val="3"/>
      </rPr>
      <t>年度　栃木県スキー連盟　開催競技会（アルペン）</t>
    </r>
  </si>
  <si>
    <t>ハンターMｔ</t>
  </si>
  <si>
    <t>富士重</t>
  </si>
  <si>
    <t>R＆D</t>
  </si>
  <si>
    <t>システィーナ</t>
  </si>
  <si>
    <t>ホワイトぱれっと</t>
  </si>
  <si>
    <t>ICI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</si>
</sst>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0_ "/>
    <numFmt numFmtId="178" formatCode="0.0000_);[Red]\(0.0000\)"/>
    <numFmt numFmtId="179" formatCode="m&quot;月&quot;d&quot;日&quot;;@"/>
    <numFmt numFmtId="180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2"/>
      <name val="ＭＳ Ｐゴシック"/>
      <family val="0"/>
    </font>
    <font>
      <sz val="10"/>
      <color indexed="8"/>
      <name val="ＭＳ Ｐゴシック"/>
      <family val="3"/>
    </font>
    <font>
      <sz val="9"/>
      <color indexed="8"/>
      <name val="ヒラギノ角ゴ ProN W3"/>
      <family val="3"/>
    </font>
    <font>
      <sz val="11"/>
      <color indexed="8"/>
      <name val="ヒラギノ角ゴ ProN W3"/>
      <family val="3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0"/>
    </font>
    <font>
      <sz val="8"/>
      <color indexed="8"/>
      <name val="Calibri"/>
      <family val="0"/>
    </font>
    <font>
      <sz val="8"/>
      <color indexed="8"/>
      <name val="Cambria"/>
      <family val="0"/>
    </font>
    <font>
      <u val="single"/>
      <sz val="11"/>
      <color indexed="12"/>
      <name val="ＭＳ Ｐゴシック"/>
      <family val="3"/>
    </font>
    <font>
      <sz val="11"/>
      <name val="MS UI Gothic"/>
      <family val="3"/>
    </font>
    <font>
      <u val="single"/>
      <sz val="11"/>
      <color theme="10"/>
      <name val="Calibri"/>
      <family val="3"/>
    </font>
    <font>
      <sz val="11"/>
      <color theme="1"/>
      <name val="Calibri"/>
      <family val="2"/>
    </font>
    <font>
      <sz val="9"/>
      <color theme="1"/>
      <name val="ヒラギノ角ゴ ProN W3"/>
      <family val="3"/>
    </font>
    <font>
      <sz val="11"/>
      <color theme="1"/>
      <name val="ヒラギノ角ゴ ProN W3"/>
      <family val="3"/>
    </font>
    <font>
      <sz val="11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double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double"/>
      <top style="thin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hair"/>
      <right style="hair"/>
      <top style="thin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2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2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23" borderId="0" applyNumberFormat="0" applyBorder="0" applyAlignment="0" applyProtection="0"/>
    <xf numFmtId="0" fontId="23" fillId="4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4" xfId="70" applyFont="1" applyFill="1" applyBorder="1" applyAlignment="1">
      <alignment horizontal="center"/>
      <protection/>
    </xf>
    <xf numFmtId="0" fontId="7" fillId="0" borderId="15" xfId="0" applyFont="1" applyBorder="1" applyAlignment="1">
      <alignment vertical="center" wrapText="1" shrinkToFit="1"/>
    </xf>
    <xf numFmtId="0" fontId="7" fillId="0" borderId="16" xfId="0" applyFont="1" applyBorder="1" applyAlignment="1">
      <alignment vertical="center" wrapText="1" shrinkToFit="1"/>
    </xf>
    <xf numFmtId="0" fontId="0" fillId="0" borderId="14" xfId="70" applyFont="1" applyFill="1" applyBorder="1">
      <alignment/>
      <protection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vertical="center" wrapText="1" shrinkToFit="1"/>
    </xf>
    <xf numFmtId="0" fontId="7" fillId="0" borderId="13" xfId="0" applyFont="1" applyFill="1" applyBorder="1" applyAlignment="1">
      <alignment vertical="center" wrapText="1" shrinkToFit="1"/>
    </xf>
    <xf numFmtId="0" fontId="7" fillId="0" borderId="15" xfId="0" applyFont="1" applyFill="1" applyBorder="1" applyAlignment="1">
      <alignment vertical="center" wrapText="1" shrinkToFit="1"/>
    </xf>
    <xf numFmtId="0" fontId="4" fillId="0" borderId="23" xfId="70" applyFont="1" applyFill="1" applyBorder="1" applyAlignment="1">
      <alignment horizontal="center"/>
      <protection/>
    </xf>
    <xf numFmtId="0" fontId="4" fillId="0" borderId="14" xfId="70" applyFont="1" applyFill="1" applyBorder="1" applyAlignment="1">
      <alignment horizontal="center" wrapText="1"/>
      <protection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4" xfId="70" applyFill="1" applyBorder="1">
      <alignment/>
      <protection/>
    </xf>
    <xf numFmtId="0" fontId="4" fillId="0" borderId="27" xfId="70" applyFont="1" applyFill="1" applyBorder="1" applyAlignment="1">
      <alignment horizontal="center"/>
      <protection/>
    </xf>
    <xf numFmtId="0" fontId="5" fillId="0" borderId="20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Fill="1" applyBorder="1" applyAlignment="1">
      <alignment vertical="center" shrinkToFit="1"/>
    </xf>
    <xf numFmtId="0" fontId="24" fillId="0" borderId="32" xfId="0" applyFont="1" applyBorder="1" applyAlignment="1">
      <alignment vertical="center" shrinkToFit="1"/>
    </xf>
    <xf numFmtId="0" fontId="3" fillId="0" borderId="35" xfId="0" applyNumberFormat="1" applyFont="1" applyFill="1" applyBorder="1" applyAlignment="1">
      <alignment horizontal="right" vertical="center" shrinkToFit="1"/>
    </xf>
    <xf numFmtId="177" fontId="3" fillId="0" borderId="36" xfId="0" applyNumberFormat="1" applyFont="1" applyFill="1" applyBorder="1" applyAlignment="1">
      <alignment horizontal="right" vertical="center" shrinkToFit="1"/>
    </xf>
    <xf numFmtId="0" fontId="3" fillId="0" borderId="37" xfId="0" applyFont="1" applyFill="1" applyBorder="1" applyAlignment="1">
      <alignment horizontal="right" vertical="center" shrinkToFit="1"/>
    </xf>
    <xf numFmtId="0" fontId="3" fillId="0" borderId="38" xfId="0" applyFont="1" applyFill="1" applyBorder="1" applyAlignment="1">
      <alignment horizontal="right" vertical="center" shrinkToFit="1"/>
    </xf>
    <xf numFmtId="0" fontId="3" fillId="0" borderId="39" xfId="0" applyFont="1" applyBorder="1" applyAlignment="1">
      <alignment vertical="center" shrinkToFit="1"/>
    </xf>
    <xf numFmtId="0" fontId="24" fillId="0" borderId="28" xfId="0" applyFont="1" applyBorder="1" applyAlignment="1">
      <alignment vertical="center" shrinkToFit="1"/>
    </xf>
    <xf numFmtId="0" fontId="3" fillId="0" borderId="40" xfId="0" applyNumberFormat="1" applyFont="1" applyFill="1" applyBorder="1" applyAlignment="1">
      <alignment horizontal="right" vertical="center" shrinkToFit="1"/>
    </xf>
    <xf numFmtId="177" fontId="3" fillId="0" borderId="41" xfId="0" applyNumberFormat="1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0" borderId="42" xfId="0" applyFont="1" applyFill="1" applyBorder="1" applyAlignment="1" quotePrefix="1">
      <alignment horizontal="right" vertical="center" shrinkToFit="1"/>
    </xf>
    <xf numFmtId="0" fontId="3" fillId="0" borderId="44" xfId="0" applyFont="1" applyBorder="1" applyAlignment="1">
      <alignment vertical="center" shrinkToFit="1"/>
    </xf>
    <xf numFmtId="0" fontId="3" fillId="0" borderId="45" xfId="0" applyFont="1" applyBorder="1" applyAlignment="1">
      <alignment horizontal="right" vertical="center" shrinkToFit="1"/>
    </xf>
    <xf numFmtId="0" fontId="3" fillId="0" borderId="44" xfId="0" applyFont="1" applyBorder="1" applyAlignment="1">
      <alignment horizontal="right" vertical="center" shrinkToFit="1"/>
    </xf>
    <xf numFmtId="0" fontId="3" fillId="0" borderId="46" xfId="0" applyFont="1" applyBorder="1" applyAlignment="1">
      <alignment horizontal="right" vertical="center" shrinkToFit="1"/>
    </xf>
    <xf numFmtId="0" fontId="3" fillId="0" borderId="47" xfId="0" applyFont="1" applyFill="1" applyBorder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178" fontId="3" fillId="0" borderId="0" xfId="0" applyNumberFormat="1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42" xfId="0" applyFont="1" applyFill="1" applyBorder="1" applyAlignment="1" quotePrefix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176" fontId="3" fillId="0" borderId="50" xfId="0" applyNumberFormat="1" applyFont="1" applyBorder="1" applyAlignment="1">
      <alignment horizontal="center" vertical="center" shrinkToFit="1"/>
    </xf>
    <xf numFmtId="176" fontId="3" fillId="0" borderId="51" xfId="0" applyNumberFormat="1" applyFont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right" vertical="center" shrinkToFit="1"/>
    </xf>
    <xf numFmtId="0" fontId="3" fillId="0" borderId="33" xfId="0" applyFont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right" vertical="center" shrinkToFit="1"/>
    </xf>
    <xf numFmtId="0" fontId="3" fillId="24" borderId="18" xfId="0" applyNumberFormat="1" applyFont="1" applyFill="1" applyBorder="1" applyAlignment="1">
      <alignment horizontal="right" vertical="center" shrinkToFit="1"/>
    </xf>
    <xf numFmtId="0" fontId="3" fillId="24" borderId="20" xfId="0" applyNumberFormat="1" applyFont="1" applyFill="1" applyBorder="1" applyAlignment="1">
      <alignment horizontal="right" vertical="center" shrinkToFit="1"/>
    </xf>
    <xf numFmtId="0" fontId="3" fillId="24" borderId="20" xfId="0" applyNumberFormat="1" applyFont="1" applyFill="1" applyBorder="1" applyAlignment="1">
      <alignment vertical="center" shrinkToFit="1"/>
    </xf>
    <xf numFmtId="0" fontId="3" fillId="24" borderId="46" xfId="0" applyNumberFormat="1" applyFont="1" applyFill="1" applyBorder="1" applyAlignment="1">
      <alignment horizontal="right" vertical="center" shrinkToFit="1"/>
    </xf>
    <xf numFmtId="0" fontId="3" fillId="24" borderId="0" xfId="0" applyFont="1" applyFill="1" applyBorder="1" applyAlignment="1">
      <alignment vertical="center" shrinkToFit="1"/>
    </xf>
    <xf numFmtId="0" fontId="3" fillId="24" borderId="0" xfId="0" applyFont="1" applyFill="1" applyAlignment="1">
      <alignment vertical="center" shrinkToFit="1"/>
    </xf>
    <xf numFmtId="56" fontId="2" fillId="24" borderId="54" xfId="0" applyNumberFormat="1" applyFont="1" applyFill="1" applyBorder="1" applyAlignment="1">
      <alignment horizontal="center" vertical="center" wrapText="1"/>
    </xf>
    <xf numFmtId="56" fontId="2" fillId="24" borderId="55" xfId="0" applyNumberFormat="1" applyFont="1" applyFill="1" applyBorder="1" applyAlignment="1">
      <alignment horizontal="center" vertical="center" wrapText="1"/>
    </xf>
    <xf numFmtId="56" fontId="2" fillId="24" borderId="22" xfId="0" applyNumberFormat="1" applyFont="1" applyFill="1" applyBorder="1" applyAlignment="1">
      <alignment horizontal="center" vertical="center" wrapText="1"/>
    </xf>
    <xf numFmtId="56" fontId="2" fillId="0" borderId="56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shrinkToFit="1"/>
    </xf>
    <xf numFmtId="0" fontId="3" fillId="24" borderId="57" xfId="0" applyFont="1" applyFill="1" applyBorder="1" applyAlignment="1">
      <alignment horizontal="center" vertical="center" shrinkToFit="1"/>
    </xf>
    <xf numFmtId="0" fontId="3" fillId="24" borderId="58" xfId="0" applyFont="1" applyFill="1" applyBorder="1" applyAlignment="1">
      <alignment horizontal="center" vertical="center" shrinkToFit="1"/>
    </xf>
    <xf numFmtId="0" fontId="3" fillId="24" borderId="59" xfId="0" applyFont="1" applyFill="1" applyBorder="1" applyAlignment="1">
      <alignment horizontal="center" vertical="center" shrinkToFit="1"/>
    </xf>
    <xf numFmtId="179" fontId="2" fillId="24" borderId="56" xfId="0" applyNumberFormat="1" applyFont="1" applyFill="1" applyBorder="1" applyAlignment="1">
      <alignment horizontal="center" vertical="center" wrapText="1"/>
    </xf>
    <xf numFmtId="176" fontId="3" fillId="24" borderId="60" xfId="0" applyNumberFormat="1" applyFont="1" applyFill="1" applyBorder="1" applyAlignment="1">
      <alignment horizontal="center" vertical="center" shrinkToFit="1"/>
    </xf>
    <xf numFmtId="176" fontId="3" fillId="24" borderId="61" xfId="0" applyNumberFormat="1" applyFont="1" applyFill="1" applyBorder="1" applyAlignment="1">
      <alignment horizontal="center" vertical="center" shrinkToFit="1"/>
    </xf>
    <xf numFmtId="0" fontId="3" fillId="24" borderId="62" xfId="0" applyNumberFormat="1" applyFont="1" applyFill="1" applyBorder="1" applyAlignment="1">
      <alignment horizontal="right" vertical="center" shrinkToFit="1"/>
    </xf>
    <xf numFmtId="0" fontId="3" fillId="24" borderId="37" xfId="0" applyFont="1" applyFill="1" applyBorder="1" applyAlignment="1">
      <alignment horizontal="right" vertical="center" shrinkToFit="1"/>
    </xf>
    <xf numFmtId="0" fontId="3" fillId="24" borderId="63" xfId="0" applyFont="1" applyFill="1" applyBorder="1" applyAlignment="1">
      <alignment horizontal="right" vertical="center" shrinkToFit="1"/>
    </xf>
    <xf numFmtId="0" fontId="3" fillId="24" borderId="64" xfId="0" applyFont="1" applyFill="1" applyBorder="1" applyAlignment="1">
      <alignment horizontal="right" vertical="center" shrinkToFit="1"/>
    </xf>
    <xf numFmtId="177" fontId="3" fillId="24" borderId="58" xfId="0" applyNumberFormat="1" applyFont="1" applyFill="1" applyBorder="1" applyAlignment="1">
      <alignment horizontal="right" vertical="center" shrinkToFit="1"/>
    </xf>
    <xf numFmtId="177" fontId="3" fillId="24" borderId="36" xfId="0" applyNumberFormat="1" applyFont="1" applyFill="1" applyBorder="1" applyAlignment="1">
      <alignment horizontal="right" vertical="center" shrinkToFit="1"/>
    </xf>
    <xf numFmtId="0" fontId="3" fillId="24" borderId="62" xfId="0" applyFont="1" applyFill="1" applyBorder="1" applyAlignment="1">
      <alignment horizontal="right" vertical="center" shrinkToFit="1"/>
    </xf>
    <xf numFmtId="0" fontId="3" fillId="24" borderId="65" xfId="0" applyFont="1" applyFill="1" applyBorder="1" applyAlignment="1">
      <alignment horizontal="right" vertical="center" shrinkToFit="1"/>
    </xf>
    <xf numFmtId="0" fontId="3" fillId="24" borderId="38" xfId="0" applyFont="1" applyFill="1" applyBorder="1" applyAlignment="1">
      <alignment horizontal="right" vertical="center" shrinkToFit="1"/>
    </xf>
    <xf numFmtId="0" fontId="3" fillId="24" borderId="66" xfId="0" applyFont="1" applyFill="1" applyBorder="1" applyAlignment="1">
      <alignment horizontal="right" vertical="center" shrinkToFit="1"/>
    </xf>
    <xf numFmtId="177" fontId="3" fillId="24" borderId="67" xfId="0" applyNumberFormat="1" applyFont="1" applyFill="1" applyBorder="1" applyAlignment="1">
      <alignment horizontal="right" vertical="center" shrinkToFit="1"/>
    </xf>
    <xf numFmtId="0" fontId="3" fillId="24" borderId="36" xfId="0" applyNumberFormat="1" applyFont="1" applyFill="1" applyBorder="1" applyAlignment="1">
      <alignment horizontal="right" vertical="center" shrinkToFit="1"/>
    </xf>
    <xf numFmtId="0" fontId="3" fillId="24" borderId="68" xfId="0" applyNumberFormat="1" applyFont="1" applyFill="1" applyBorder="1" applyAlignment="1">
      <alignment horizontal="right" vertical="center" shrinkToFit="1"/>
    </xf>
    <xf numFmtId="0" fontId="3" fillId="24" borderId="42" xfId="0" applyFont="1" applyFill="1" applyBorder="1" applyAlignment="1">
      <alignment horizontal="right" vertical="center" shrinkToFit="1"/>
    </xf>
    <xf numFmtId="0" fontId="3" fillId="24" borderId="69" xfId="0" applyFont="1" applyFill="1" applyBorder="1" applyAlignment="1">
      <alignment horizontal="right" vertical="center" shrinkToFit="1"/>
    </xf>
    <xf numFmtId="177" fontId="3" fillId="24" borderId="41" xfId="0" applyNumberFormat="1" applyFont="1" applyFill="1" applyBorder="1" applyAlignment="1">
      <alignment horizontal="right" vertical="center" shrinkToFit="1"/>
    </xf>
    <xf numFmtId="0" fontId="3" fillId="24" borderId="68" xfId="0" applyFont="1" applyFill="1" applyBorder="1" applyAlignment="1">
      <alignment horizontal="right" vertical="center" shrinkToFit="1"/>
    </xf>
    <xf numFmtId="0" fontId="3" fillId="24" borderId="70" xfId="0" applyFont="1" applyFill="1" applyBorder="1" applyAlignment="1">
      <alignment horizontal="right" vertical="center" shrinkToFit="1"/>
    </xf>
    <xf numFmtId="0" fontId="3" fillId="24" borderId="71" xfId="0" applyFont="1" applyFill="1" applyBorder="1" applyAlignment="1">
      <alignment horizontal="right" vertical="center" shrinkToFit="1"/>
    </xf>
    <xf numFmtId="0" fontId="3" fillId="24" borderId="40" xfId="0" applyFont="1" applyFill="1" applyBorder="1" applyAlignment="1">
      <alignment horizontal="right" vertical="center" shrinkToFit="1"/>
    </xf>
    <xf numFmtId="0" fontId="3" fillId="24" borderId="41" xfId="0" applyNumberFormat="1" applyFont="1" applyFill="1" applyBorder="1" applyAlignment="1">
      <alignment horizontal="right" vertical="center" shrinkToFit="1"/>
    </xf>
    <xf numFmtId="0" fontId="3" fillId="24" borderId="41" xfId="0" applyNumberFormat="1" applyFont="1" applyFill="1" applyBorder="1" applyAlignment="1">
      <alignment vertical="center" shrinkToFit="1"/>
    </xf>
    <xf numFmtId="0" fontId="3" fillId="24" borderId="42" xfId="0" applyFont="1" applyFill="1" applyBorder="1" applyAlignment="1">
      <alignment vertical="center" shrinkToFit="1"/>
    </xf>
    <xf numFmtId="0" fontId="3" fillId="24" borderId="72" xfId="0" applyFont="1" applyFill="1" applyBorder="1" applyAlignment="1">
      <alignment horizontal="right" vertical="center" shrinkToFit="1"/>
    </xf>
    <xf numFmtId="0" fontId="3" fillId="24" borderId="45" xfId="0" applyNumberFormat="1" applyFont="1" applyFill="1" applyBorder="1" applyAlignment="1">
      <alignment horizontal="right" vertical="center" shrinkToFit="1"/>
    </xf>
    <xf numFmtId="0" fontId="3" fillId="24" borderId="47" xfId="0" applyFont="1" applyFill="1" applyBorder="1" applyAlignment="1">
      <alignment horizontal="right" vertical="center" shrinkToFit="1"/>
    </xf>
    <xf numFmtId="0" fontId="3" fillId="24" borderId="73" xfId="0" applyFont="1" applyFill="1" applyBorder="1" applyAlignment="1">
      <alignment horizontal="right" vertical="center" shrinkToFit="1"/>
    </xf>
    <xf numFmtId="0" fontId="3" fillId="24" borderId="74" xfId="0" applyFont="1" applyFill="1" applyBorder="1" applyAlignment="1">
      <alignment horizontal="right" vertical="center" shrinkToFit="1"/>
    </xf>
    <xf numFmtId="0" fontId="3" fillId="24" borderId="45" xfId="0" applyFont="1" applyFill="1" applyBorder="1" applyAlignment="1">
      <alignment horizontal="right" vertical="center" shrinkToFit="1"/>
    </xf>
    <xf numFmtId="0" fontId="3" fillId="24" borderId="75" xfId="0" applyFont="1" applyFill="1" applyBorder="1" applyAlignment="1">
      <alignment horizontal="right" vertical="center" shrinkToFit="1"/>
    </xf>
    <xf numFmtId="0" fontId="3" fillId="24" borderId="76" xfId="0" applyFont="1" applyFill="1" applyBorder="1" applyAlignment="1">
      <alignment horizontal="right" vertical="center" shrinkToFit="1"/>
    </xf>
    <xf numFmtId="0" fontId="3" fillId="24" borderId="77" xfId="0" applyFont="1" applyFill="1" applyBorder="1" applyAlignment="1">
      <alignment horizontal="right" vertical="center" shrinkToFit="1"/>
    </xf>
    <xf numFmtId="0" fontId="3" fillId="24" borderId="78" xfId="0" applyFont="1" applyFill="1" applyBorder="1" applyAlignment="1">
      <alignment horizontal="right" vertical="center" shrinkToFit="1"/>
    </xf>
    <xf numFmtId="0" fontId="3" fillId="24" borderId="79" xfId="0" applyFont="1" applyFill="1" applyBorder="1" applyAlignment="1">
      <alignment vertical="center" shrinkToFit="1"/>
    </xf>
    <xf numFmtId="0" fontId="4" fillId="0" borderId="21" xfId="70" applyFont="1" applyFill="1" applyBorder="1" applyAlignment="1">
      <alignment horizontal="center"/>
      <protection/>
    </xf>
    <xf numFmtId="2" fontId="4" fillId="0" borderId="24" xfId="70" applyNumberFormat="1" applyFont="1" applyFill="1" applyBorder="1" applyAlignment="1">
      <alignment horizontal="center"/>
      <protection/>
    </xf>
    <xf numFmtId="0" fontId="4" fillId="0" borderId="24" xfId="70" applyFont="1" applyFill="1" applyBorder="1" applyAlignment="1">
      <alignment horizontal="center"/>
      <protection/>
    </xf>
    <xf numFmtId="0" fontId="4" fillId="0" borderId="80" xfId="70" applyFont="1" applyFill="1" applyBorder="1" applyAlignment="1">
      <alignment horizontal="center"/>
      <protection/>
    </xf>
    <xf numFmtId="2" fontId="4" fillId="0" borderId="28" xfId="70" applyNumberFormat="1" applyFont="1" applyFill="1" applyBorder="1" applyAlignment="1">
      <alignment horizontal="center"/>
      <protection/>
    </xf>
    <xf numFmtId="0" fontId="4" fillId="0" borderId="28" xfId="70" applyFont="1" applyFill="1" applyBorder="1" applyAlignment="1">
      <alignment horizontal="center"/>
      <protection/>
    </xf>
    <xf numFmtId="0" fontId="4" fillId="0" borderId="26" xfId="70" applyFont="1" applyFill="1" applyBorder="1" applyAlignment="1">
      <alignment horizontal="center"/>
      <protection/>
    </xf>
    <xf numFmtId="0" fontId="4" fillId="0" borderId="81" xfId="70" applyFont="1" applyFill="1" applyBorder="1" applyAlignment="1">
      <alignment horizontal="center"/>
      <protection/>
    </xf>
    <xf numFmtId="2" fontId="4" fillId="0" borderId="26" xfId="70" applyNumberFormat="1" applyFont="1" applyFill="1" applyBorder="1" applyAlignment="1">
      <alignment horizontal="center"/>
      <protection/>
    </xf>
    <xf numFmtId="0" fontId="3" fillId="0" borderId="76" xfId="0" applyFont="1" applyFill="1" applyBorder="1" applyAlignment="1">
      <alignment horizontal="right" vertical="center" shrinkToFit="1"/>
    </xf>
    <xf numFmtId="0" fontId="3" fillId="0" borderId="82" xfId="0" applyFont="1" applyFill="1" applyBorder="1" applyAlignment="1">
      <alignment horizontal="right" vertical="center" shrinkToFit="1"/>
    </xf>
    <xf numFmtId="0" fontId="3" fillId="0" borderId="83" xfId="0" applyNumberFormat="1" applyFont="1" applyFill="1" applyBorder="1" applyAlignment="1">
      <alignment horizontal="right" vertical="center" shrinkToFit="1"/>
    </xf>
    <xf numFmtId="177" fontId="3" fillId="0" borderId="84" xfId="0" applyNumberFormat="1" applyFont="1" applyFill="1" applyBorder="1" applyAlignment="1">
      <alignment horizontal="right" vertical="center" shrinkToFit="1"/>
    </xf>
    <xf numFmtId="0" fontId="3" fillId="24" borderId="25" xfId="0" applyNumberFormat="1" applyFont="1" applyFill="1" applyBorder="1" applyAlignment="1">
      <alignment vertical="center" shrinkToFit="1"/>
    </xf>
    <xf numFmtId="0" fontId="3" fillId="24" borderId="85" xfId="0" applyFont="1" applyFill="1" applyBorder="1" applyAlignment="1">
      <alignment vertical="center" shrinkToFit="1"/>
    </xf>
    <xf numFmtId="0" fontId="3" fillId="24" borderId="86" xfId="0" applyFont="1" applyFill="1" applyBorder="1" applyAlignment="1">
      <alignment horizontal="right" vertical="center" shrinkToFit="1"/>
    </xf>
    <xf numFmtId="0" fontId="3" fillId="24" borderId="81" xfId="0" applyFont="1" applyFill="1" applyBorder="1" applyAlignment="1">
      <alignment horizontal="right" vertical="center" shrinkToFit="1"/>
    </xf>
    <xf numFmtId="177" fontId="3" fillId="24" borderId="60" xfId="0" applyNumberFormat="1" applyFont="1" applyFill="1" applyBorder="1" applyAlignment="1">
      <alignment horizontal="right" vertical="center" shrinkToFit="1"/>
    </xf>
    <xf numFmtId="177" fontId="3" fillId="24" borderId="84" xfId="0" applyNumberFormat="1" applyFont="1" applyFill="1" applyBorder="1" applyAlignment="1">
      <alignment horizontal="right" vertical="center" shrinkToFit="1"/>
    </xf>
    <xf numFmtId="0" fontId="3" fillId="24" borderId="85" xfId="0" applyFont="1" applyFill="1" applyBorder="1" applyAlignment="1">
      <alignment horizontal="right" vertical="center" shrinkToFit="1"/>
    </xf>
    <xf numFmtId="0" fontId="3" fillId="24" borderId="60" xfId="0" applyFont="1" applyFill="1" applyBorder="1" applyAlignment="1">
      <alignment horizontal="right" vertical="center" shrinkToFit="1"/>
    </xf>
    <xf numFmtId="0" fontId="3" fillId="24" borderId="61" xfId="0" applyFont="1" applyFill="1" applyBorder="1" applyAlignment="1">
      <alignment horizontal="right" vertical="center" shrinkToFit="1"/>
    </xf>
    <xf numFmtId="0" fontId="3" fillId="24" borderId="82" xfId="0" applyFont="1" applyFill="1" applyBorder="1" applyAlignment="1">
      <alignment horizontal="right" vertical="center" shrinkToFit="1"/>
    </xf>
    <xf numFmtId="0" fontId="3" fillId="24" borderId="83" xfId="0" applyFont="1" applyFill="1" applyBorder="1" applyAlignment="1">
      <alignment horizontal="right" vertical="center" shrinkToFit="1"/>
    </xf>
    <xf numFmtId="0" fontId="3" fillId="24" borderId="84" xfId="0" applyNumberFormat="1" applyFont="1" applyFill="1" applyBorder="1" applyAlignment="1">
      <alignment horizontal="right" vertical="center" shrinkToFit="1"/>
    </xf>
    <xf numFmtId="0" fontId="3" fillId="24" borderId="25" xfId="0" applyNumberFormat="1" applyFont="1" applyFill="1" applyBorder="1" applyAlignment="1">
      <alignment horizontal="right" vertical="center" shrinkToFit="1"/>
    </xf>
    <xf numFmtId="0" fontId="3" fillId="0" borderId="85" xfId="0" applyFont="1" applyFill="1" applyBorder="1" applyAlignment="1">
      <alignment horizontal="right" vertical="center" shrinkToFit="1"/>
    </xf>
    <xf numFmtId="0" fontId="3" fillId="0" borderId="87" xfId="0" applyFont="1" applyFill="1" applyBorder="1" applyAlignment="1">
      <alignment horizontal="right" vertical="center" shrinkToFit="1"/>
    </xf>
    <xf numFmtId="0" fontId="0" fillId="0" borderId="88" xfId="71" applyBorder="1">
      <alignment/>
      <protection/>
    </xf>
    <xf numFmtId="0" fontId="0" fillId="0" borderId="58" xfId="71" applyBorder="1">
      <alignment/>
      <protection/>
    </xf>
    <xf numFmtId="0" fontId="0" fillId="0" borderId="31" xfId="71" applyBorder="1">
      <alignment/>
      <protection/>
    </xf>
    <xf numFmtId="0" fontId="0" fillId="0" borderId="89" xfId="71" applyFont="1" applyBorder="1">
      <alignment/>
      <protection/>
    </xf>
    <xf numFmtId="0" fontId="0" fillId="0" borderId="68" xfId="71" applyBorder="1">
      <alignment/>
      <protection/>
    </xf>
    <xf numFmtId="0" fontId="0" fillId="0" borderId="20" xfId="71" applyBorder="1">
      <alignment/>
      <protection/>
    </xf>
    <xf numFmtId="0" fontId="0" fillId="0" borderId="68" xfId="71" applyFill="1" applyBorder="1">
      <alignment/>
      <protection/>
    </xf>
    <xf numFmtId="0" fontId="0" fillId="0" borderId="20" xfId="71" applyFill="1" applyBorder="1">
      <alignment/>
      <protection/>
    </xf>
    <xf numFmtId="0" fontId="0" fillId="0" borderId="89" xfId="71" applyBorder="1">
      <alignment/>
      <protection/>
    </xf>
    <xf numFmtId="0" fontId="0" fillId="0" borderId="90" xfId="71" applyBorder="1">
      <alignment/>
      <protection/>
    </xf>
    <xf numFmtId="0" fontId="0" fillId="0" borderId="25" xfId="71" applyBorder="1">
      <alignment/>
      <protection/>
    </xf>
    <xf numFmtId="0" fontId="3" fillId="0" borderId="79" xfId="0" applyFont="1" applyBorder="1" applyAlignment="1">
      <alignment horizontal="center" vertical="center" shrinkToFit="1"/>
    </xf>
    <xf numFmtId="0" fontId="0" fillId="0" borderId="89" xfId="71" applyFont="1" applyFill="1" applyBorder="1">
      <alignment/>
      <protection/>
    </xf>
    <xf numFmtId="0" fontId="0" fillId="0" borderId="89" xfId="71" applyFont="1" applyBorder="1">
      <alignment/>
      <protection/>
    </xf>
    <xf numFmtId="0" fontId="5" fillId="0" borderId="21" xfId="0" applyFont="1" applyFill="1" applyBorder="1" applyAlignment="1">
      <alignment vertical="center"/>
    </xf>
    <xf numFmtId="0" fontId="5" fillId="0" borderId="80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0" fillId="0" borderId="68" xfId="71" applyFont="1" applyBorder="1">
      <alignment/>
      <protection/>
    </xf>
    <xf numFmtId="0" fontId="0" fillId="0" borderId="20" xfId="71" applyFont="1" applyBorder="1">
      <alignment/>
      <protection/>
    </xf>
    <xf numFmtId="0" fontId="0" fillId="0" borderId="0" xfId="71">
      <alignment/>
      <protection/>
    </xf>
    <xf numFmtId="0" fontId="25" fillId="0" borderId="0" xfId="71" applyFont="1">
      <alignment/>
      <protection/>
    </xf>
    <xf numFmtId="0" fontId="0" fillId="0" borderId="14" xfId="71" applyBorder="1" applyAlignment="1">
      <alignment horizontal="center"/>
      <protection/>
    </xf>
    <xf numFmtId="0" fontId="0" fillId="0" borderId="14" xfId="71" applyBorder="1">
      <alignment/>
      <protection/>
    </xf>
    <xf numFmtId="0" fontId="3" fillId="0" borderId="14" xfId="71" applyFont="1" applyBorder="1" applyAlignment="1">
      <alignment horizontal="center"/>
      <protection/>
    </xf>
    <xf numFmtId="0" fontId="26" fillId="0" borderId="14" xfId="71" applyFont="1" applyBorder="1" applyAlignment="1">
      <alignment horizontal="center" shrinkToFit="1"/>
      <protection/>
    </xf>
    <xf numFmtId="0" fontId="4" fillId="0" borderId="14" xfId="71" applyFont="1" applyBorder="1" applyAlignment="1">
      <alignment horizontal="center"/>
      <protection/>
    </xf>
    <xf numFmtId="42" fontId="3" fillId="0" borderId="14" xfId="71" applyNumberFormat="1" applyFont="1" applyBorder="1" applyAlignment="1">
      <alignment horizontal="center" vertical="center"/>
      <protection/>
    </xf>
    <xf numFmtId="179" fontId="4" fillId="24" borderId="14" xfId="71" applyNumberFormat="1" applyFont="1" applyFill="1" applyBorder="1" applyAlignment="1">
      <alignment horizontal="center"/>
      <protection/>
    </xf>
    <xf numFmtId="179" fontId="3" fillId="24" borderId="14" xfId="71" applyNumberFormat="1" applyFont="1" applyFill="1" applyBorder="1" applyAlignment="1">
      <alignment horizontal="center"/>
      <protection/>
    </xf>
    <xf numFmtId="56" fontId="4" fillId="24" borderId="14" xfId="71" applyNumberFormat="1" applyFont="1" applyFill="1" applyBorder="1">
      <alignment/>
      <protection/>
    </xf>
    <xf numFmtId="38" fontId="0" fillId="0" borderId="14" xfId="49" applyBorder="1" applyAlignment="1">
      <alignment/>
    </xf>
    <xf numFmtId="1" fontId="38" fillId="0" borderId="14" xfId="0" applyNumberFormat="1" applyFont="1" applyBorder="1" applyAlignment="1">
      <alignment vertical="center"/>
    </xf>
    <xf numFmtId="1" fontId="39" fillId="0" borderId="14" xfId="0" applyNumberFormat="1" applyFont="1" applyBorder="1" applyAlignment="1">
      <alignment/>
    </xf>
    <xf numFmtId="38" fontId="39" fillId="0" borderId="14" xfId="0" applyNumberFormat="1" applyFont="1" applyBorder="1" applyAlignment="1">
      <alignment/>
    </xf>
    <xf numFmtId="0" fontId="0" fillId="0" borderId="14" xfId="71" applyFill="1" applyBorder="1">
      <alignment/>
      <protection/>
    </xf>
    <xf numFmtId="0" fontId="0" fillId="0" borderId="0" xfId="71" applyFill="1">
      <alignment/>
      <protection/>
    </xf>
    <xf numFmtId="0" fontId="4" fillId="0" borderId="14" xfId="0" applyFont="1" applyFill="1" applyBorder="1" applyAlignment="1">
      <alignment vertical="center" shrinkToFit="1"/>
    </xf>
    <xf numFmtId="38" fontId="0" fillId="0" borderId="14" xfId="71" applyNumberFormat="1" applyBorder="1">
      <alignment/>
      <protection/>
    </xf>
    <xf numFmtId="0" fontId="0" fillId="0" borderId="0" xfId="71" applyBorder="1">
      <alignment/>
      <protection/>
    </xf>
    <xf numFmtId="0" fontId="0" fillId="0" borderId="0" xfId="71" applyFont="1">
      <alignment/>
      <protection/>
    </xf>
    <xf numFmtId="0" fontId="6" fillId="0" borderId="91" xfId="0" applyFont="1" applyFill="1" applyBorder="1" applyAlignment="1">
      <alignment vertical="center" wrapText="1" shrinkToFit="1"/>
    </xf>
    <xf numFmtId="0" fontId="6" fillId="0" borderId="92" xfId="0" applyFont="1" applyFill="1" applyBorder="1" applyAlignment="1">
      <alignment vertical="center" wrapText="1" shrinkToFit="1"/>
    </xf>
    <xf numFmtId="0" fontId="5" fillId="0" borderId="91" xfId="0" applyFont="1" applyFill="1" applyBorder="1" applyAlignment="1">
      <alignment vertical="center" shrinkToFit="1"/>
    </xf>
    <xf numFmtId="0" fontId="5" fillId="0" borderId="92" xfId="0" applyFont="1" applyFill="1" applyBorder="1" applyAlignment="1">
      <alignment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3" fillId="0" borderId="93" xfId="0" applyFont="1" applyBorder="1" applyAlignment="1">
      <alignment shrinkToFit="1"/>
    </xf>
    <xf numFmtId="0" fontId="3" fillId="0" borderId="89" xfId="0" applyFont="1" applyBorder="1" applyAlignment="1">
      <alignment shrinkToFit="1"/>
    </xf>
    <xf numFmtId="0" fontId="3" fillId="0" borderId="90" xfId="0" applyFont="1" applyBorder="1" applyAlignment="1">
      <alignment shrinkToFit="1"/>
    </xf>
    <xf numFmtId="0" fontId="3" fillId="0" borderId="49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3" fillId="0" borderId="97" xfId="0" applyFont="1" applyBorder="1" applyAlignment="1">
      <alignment horizontal="center" vertical="center" shrinkToFit="1"/>
    </xf>
    <xf numFmtId="178" fontId="3" fillId="0" borderId="98" xfId="0" applyNumberFormat="1" applyFont="1" applyBorder="1" applyAlignment="1">
      <alignment horizontal="center" vertical="center" shrinkToFit="1"/>
    </xf>
    <xf numFmtId="178" fontId="3" fillId="0" borderId="99" xfId="0" applyNumberFormat="1" applyFont="1" applyBorder="1" applyAlignment="1">
      <alignment horizontal="center" vertical="center" shrinkToFit="1"/>
    </xf>
    <xf numFmtId="178" fontId="3" fillId="0" borderId="100" xfId="0" applyNumberFormat="1" applyFont="1" applyBorder="1" applyAlignment="1">
      <alignment horizontal="center" vertical="center" shrinkToFit="1"/>
    </xf>
    <xf numFmtId="176" fontId="2" fillId="0" borderId="101" xfId="0" applyNumberFormat="1" applyFont="1" applyBorder="1" applyAlignment="1">
      <alignment horizontal="center" vertical="center" wrapText="1"/>
    </xf>
    <xf numFmtId="176" fontId="2" fillId="0" borderId="79" xfId="0" applyNumberFormat="1" applyFont="1" applyBorder="1" applyAlignment="1">
      <alignment horizontal="center" vertical="center" wrapText="1"/>
    </xf>
    <xf numFmtId="176" fontId="2" fillId="0" borderId="51" xfId="0" applyNumberFormat="1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 shrinkToFit="1"/>
    </xf>
    <xf numFmtId="0" fontId="3" fillId="0" borderId="104" xfId="0" applyFont="1" applyBorder="1" applyAlignment="1">
      <alignment horizontal="center" vertical="center" shrinkToFit="1"/>
    </xf>
    <xf numFmtId="176" fontId="2" fillId="24" borderId="49" xfId="0" applyNumberFormat="1" applyFont="1" applyFill="1" applyBorder="1" applyAlignment="1">
      <alignment horizontal="center" vertical="center" wrapText="1"/>
    </xf>
    <xf numFmtId="176" fontId="2" fillId="24" borderId="105" xfId="0" applyNumberFormat="1" applyFont="1" applyFill="1" applyBorder="1" applyAlignment="1">
      <alignment horizontal="center" vertical="center" wrapText="1"/>
    </xf>
    <xf numFmtId="176" fontId="2" fillId="24" borderId="94" xfId="0" applyNumberFormat="1" applyFont="1" applyFill="1" applyBorder="1" applyAlignment="1">
      <alignment horizontal="center" vertical="center" wrapText="1"/>
    </xf>
    <xf numFmtId="176" fontId="2" fillId="24" borderId="106" xfId="0" applyNumberFormat="1" applyFont="1" applyFill="1" applyBorder="1" applyAlignment="1">
      <alignment horizontal="center" vertical="center" wrapText="1"/>
    </xf>
    <xf numFmtId="176" fontId="2" fillId="24" borderId="107" xfId="0" applyNumberFormat="1" applyFont="1" applyFill="1" applyBorder="1" applyAlignment="1">
      <alignment horizontal="center" vertical="center" wrapText="1"/>
    </xf>
    <xf numFmtId="176" fontId="2" fillId="24" borderId="108" xfId="0" applyNumberFormat="1" applyFont="1" applyFill="1" applyBorder="1" applyAlignment="1">
      <alignment horizontal="center" vertical="center" wrapText="1"/>
    </xf>
    <xf numFmtId="176" fontId="2" fillId="24" borderId="15" xfId="0" applyNumberFormat="1" applyFont="1" applyFill="1" applyBorder="1" applyAlignment="1">
      <alignment horizontal="center" vertical="center" wrapText="1"/>
    </xf>
    <xf numFmtId="0" fontId="3" fillId="24" borderId="109" xfId="0" applyFont="1" applyFill="1" applyBorder="1" applyAlignment="1">
      <alignment horizontal="center" vertical="center" shrinkToFit="1"/>
    </xf>
    <xf numFmtId="0" fontId="3" fillId="24" borderId="110" xfId="0" applyFont="1" applyFill="1" applyBorder="1" applyAlignment="1">
      <alignment horizontal="center" vertical="center" shrinkToFit="1"/>
    </xf>
    <xf numFmtId="0" fontId="3" fillId="24" borderId="111" xfId="0" applyFont="1" applyFill="1" applyBorder="1" applyAlignment="1">
      <alignment horizontal="center" vertical="center" shrinkToFit="1"/>
    </xf>
    <xf numFmtId="178" fontId="3" fillId="24" borderId="112" xfId="0" applyNumberFormat="1" applyFont="1" applyFill="1" applyBorder="1" applyAlignment="1">
      <alignment horizontal="center" vertical="center" shrinkToFit="1"/>
    </xf>
    <xf numFmtId="178" fontId="3" fillId="24" borderId="113" xfId="0" applyNumberFormat="1" applyFont="1" applyFill="1" applyBorder="1" applyAlignment="1">
      <alignment horizontal="center" vertical="center" shrinkToFit="1"/>
    </xf>
    <xf numFmtId="178" fontId="3" fillId="24" borderId="92" xfId="0" applyNumberFormat="1" applyFont="1" applyFill="1" applyBorder="1" applyAlignment="1">
      <alignment horizontal="center" vertical="center" shrinkToFit="1"/>
    </xf>
    <xf numFmtId="176" fontId="2" fillId="24" borderId="101" xfId="0" applyNumberFormat="1" applyFont="1" applyFill="1" applyBorder="1" applyAlignment="1">
      <alignment horizontal="center" vertical="center" wrapText="1"/>
    </xf>
    <xf numFmtId="176" fontId="2" fillId="24" borderId="79" xfId="0" applyNumberFormat="1" applyFont="1" applyFill="1" applyBorder="1" applyAlignment="1">
      <alignment horizontal="center" vertical="center" wrapText="1"/>
    </xf>
    <xf numFmtId="176" fontId="2" fillId="24" borderId="51" xfId="0" applyNumberFormat="1" applyFont="1" applyFill="1" applyBorder="1" applyAlignment="1">
      <alignment horizontal="center" vertical="center" wrapText="1"/>
    </xf>
    <xf numFmtId="0" fontId="2" fillId="24" borderId="114" xfId="0" applyFont="1" applyFill="1" applyBorder="1" applyAlignment="1">
      <alignment horizontal="center" vertical="center" wrapText="1" shrinkToFit="1"/>
    </xf>
    <xf numFmtId="0" fontId="2" fillId="24" borderId="72" xfId="0" applyFont="1" applyFill="1" applyBorder="1" applyAlignment="1">
      <alignment horizontal="center" vertical="center" wrapText="1" shrinkToFit="1"/>
    </xf>
    <xf numFmtId="0" fontId="2" fillId="24" borderId="115" xfId="0" applyFont="1" applyFill="1" applyBorder="1" applyAlignment="1">
      <alignment horizontal="center" vertical="center" wrapText="1" shrinkToFit="1"/>
    </xf>
    <xf numFmtId="178" fontId="2" fillId="24" borderId="98" xfId="0" applyNumberFormat="1" applyFont="1" applyFill="1" applyBorder="1" applyAlignment="1">
      <alignment horizontal="center" vertical="center" wrapText="1"/>
    </xf>
    <xf numFmtId="178" fontId="2" fillId="24" borderId="99" xfId="0" applyNumberFormat="1" applyFont="1" applyFill="1" applyBorder="1" applyAlignment="1">
      <alignment horizontal="center" vertical="center" wrapText="1"/>
    </xf>
    <xf numFmtId="178" fontId="2" fillId="24" borderId="100" xfId="0" applyNumberFormat="1" applyFont="1" applyFill="1" applyBorder="1" applyAlignment="1">
      <alignment horizontal="center" vertical="center" wrapText="1"/>
    </xf>
    <xf numFmtId="176" fontId="3" fillId="0" borderId="109" xfId="0" applyNumberFormat="1" applyFont="1" applyFill="1" applyBorder="1" applyAlignment="1">
      <alignment horizontal="center" vertical="center" shrinkToFit="1"/>
    </xf>
    <xf numFmtId="176" fontId="3" fillId="0" borderId="110" xfId="0" applyNumberFormat="1" applyFont="1" applyFill="1" applyBorder="1" applyAlignment="1">
      <alignment horizontal="center" vertical="center" shrinkToFit="1"/>
    </xf>
    <xf numFmtId="176" fontId="3" fillId="0" borderId="111" xfId="0" applyNumberFormat="1" applyFont="1" applyFill="1" applyBorder="1" applyAlignment="1">
      <alignment horizontal="center" vertical="center" shrinkToFit="1"/>
    </xf>
    <xf numFmtId="0" fontId="2" fillId="0" borderId="116" xfId="0" applyFont="1" applyBorder="1" applyAlignment="1">
      <alignment horizontal="center" vertical="center" wrapText="1" shrinkToFit="1"/>
    </xf>
    <xf numFmtId="0" fontId="2" fillId="0" borderId="117" xfId="0" applyFont="1" applyBorder="1" applyAlignment="1">
      <alignment horizontal="center" vertical="center" wrapText="1" shrinkToFit="1"/>
    </xf>
    <xf numFmtId="0" fontId="2" fillId="0" borderId="118" xfId="0" applyFont="1" applyBorder="1" applyAlignment="1">
      <alignment horizontal="center" vertical="center" wrapText="1" shrinkToFit="1"/>
    </xf>
    <xf numFmtId="176" fontId="2" fillId="24" borderId="119" xfId="0" applyNumberFormat="1" applyFont="1" applyFill="1" applyBorder="1" applyAlignment="1">
      <alignment horizontal="center" vertical="center" wrapText="1"/>
    </xf>
    <xf numFmtId="176" fontId="2" fillId="24" borderId="120" xfId="0" applyNumberFormat="1" applyFont="1" applyFill="1" applyBorder="1" applyAlignment="1">
      <alignment horizontal="center" vertical="center" wrapText="1"/>
    </xf>
    <xf numFmtId="0" fontId="2" fillId="24" borderId="101" xfId="0" applyFont="1" applyFill="1" applyBorder="1" applyAlignment="1">
      <alignment horizontal="center" vertical="center" wrapText="1"/>
    </xf>
    <xf numFmtId="0" fontId="2" fillId="24" borderId="79" xfId="0" applyFont="1" applyFill="1" applyBorder="1" applyAlignment="1">
      <alignment horizontal="center" vertical="center" wrapText="1"/>
    </xf>
    <xf numFmtId="0" fontId="2" fillId="24" borderId="51" xfId="0" applyFont="1" applyFill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 shrinkToFit="1"/>
    </xf>
    <xf numFmtId="0" fontId="2" fillId="0" borderId="120" xfId="0" applyFont="1" applyBorder="1" applyAlignment="1">
      <alignment horizontal="center" vertical="center" wrapText="1" shrinkToFit="1"/>
    </xf>
    <xf numFmtId="0" fontId="2" fillId="0" borderId="56" xfId="0" applyFont="1" applyBorder="1" applyAlignment="1">
      <alignment horizontal="center" vertical="center" wrapText="1" shrinkToFit="1"/>
    </xf>
    <xf numFmtId="0" fontId="2" fillId="24" borderId="31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0" fillId="0" borderId="123" xfId="71" applyBorder="1" applyAlignment="1">
      <alignment horizontal="right"/>
      <protection/>
    </xf>
    <xf numFmtId="0" fontId="0" fillId="0" borderId="14" xfId="71" applyBorder="1" applyAlignment="1">
      <alignment/>
      <protection/>
    </xf>
    <xf numFmtId="0" fontId="0" fillId="0" borderId="14" xfId="71" applyFont="1" applyBorder="1" applyAlignment="1">
      <alignment horizontal="center" vertical="center"/>
      <protection/>
    </xf>
    <xf numFmtId="0" fontId="0" fillId="0" borderId="14" xfId="71" applyBorder="1" applyAlignment="1">
      <alignment vertical="center"/>
      <protection/>
    </xf>
    <xf numFmtId="0" fontId="0" fillId="0" borderId="14" xfId="71" applyFont="1" applyBorder="1" applyAlignment="1">
      <alignment horizontal="center"/>
      <protection/>
    </xf>
    <xf numFmtId="0" fontId="0" fillId="0" borderId="14" xfId="71" applyBorder="1" applyAlignment="1">
      <alignment horizontal="center"/>
      <protection/>
    </xf>
    <xf numFmtId="0" fontId="3" fillId="0" borderId="14" xfId="71" applyFont="1" applyBorder="1" applyAlignment="1">
      <alignment horizontal="center"/>
      <protection/>
    </xf>
    <xf numFmtId="0" fontId="0" fillId="0" borderId="94" xfId="71" applyFont="1" applyBorder="1">
      <alignment/>
      <protection/>
    </xf>
    <xf numFmtId="1" fontId="40" fillId="25" borderId="14" xfId="71" applyNumberFormat="1" applyFont="1" applyFill="1" applyBorder="1">
      <alignment/>
      <protection/>
    </xf>
    <xf numFmtId="0" fontId="40" fillId="25" borderId="14" xfId="71" applyFont="1" applyFill="1" applyBorder="1">
      <alignment/>
      <protection/>
    </xf>
  </cellXfs>
  <cellStyles count="64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ハイパーリンク 2" xfId="42"/>
    <cellStyle name="ハイパーリンク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合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標準 4" xfId="66"/>
    <cellStyle name="標準_11月25日" xfId="67"/>
    <cellStyle name="標準_2007案予算.決算" xfId="68"/>
    <cellStyle name="標準_2007市民大会決算" xfId="69"/>
    <cellStyle name="標準_2008県連大会参加申込" xfId="70"/>
    <cellStyle name="標準_2009taikaisanka" xfId="71"/>
    <cellStyle name="標準_2009競技部役員配置(1)" xfId="72"/>
    <cellStyle name="標準_わくい年間計画" xfId="73"/>
    <cellStyle name="標準_選手登録台帳0203" xfId="74"/>
    <cellStyle name="標準_選手登録台帳0203_2007競技本部選手養成部会登録" xfId="75"/>
    <cellStyle name="普通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114300</xdr:rowOff>
    </xdr:from>
    <xdr:to>
      <xdr:col>26</xdr:col>
      <xdr:colOff>9525</xdr:colOff>
      <xdr:row>34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4775" y="3905250"/>
          <a:ext cx="10134600" cy="2619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国体予選＆県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１．併催のマスターズも含め、クラブ毎の前年度エントリー者総数を対象とする。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人複数レースエントリーは、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人としてカウントする。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役員手当は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0,000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日間とする。ただし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日だけの場合、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13,000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日とする。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日間通しを優先し、同一クラブ内での交代対応等はクラブ責任で可とする）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前年度のクラブ毎エントリー者総数から１クラブ当りの割り当て数を算出し、小数点二桁以下を四捨五入し、割り当て基礎人数を算出する。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0.5人未満のクラブは1グループとして合算し、合算値を割り当て基礎人数とする。
５．目標人数を四捨五入し、派遣役員割り当て人数を算出する。
６．派遣役員割り当て人数の合計が16人を上回る場合、過去5年間の派遣実績の多いクラブ（グループは合算値を用いる）から順次割り当て人数を減らしていく。
７．グループ内の派遣役員は、過去５年間の派遣実績や、クラブ毎の役員割り当て基礎人数等を考慮し、グループ内で決定する。
その他のレース
１．2月の県SL派遣役員については本年度エントリークラブが派遣役員を決める。(派遣実績、前年度エントリー者数を参照する）
日当10,000円/1日
 ２．スバルカップについては国体予選同様、GSLとSLを合算した前年度エントリー者総数に応じ、役員を選出する。（派遣実績を考慮）
日当10,000円/1日
※対象外のクラブが役員派遣した場合、及び派遣役員割り当て人数を超えて役員派遣をした場合、派遣実績を２倍してカウントする。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zoomScale="140" zoomScaleNormal="140" workbookViewId="0" topLeftCell="A1">
      <selection activeCell="AH6" sqref="AH6"/>
    </sheetView>
  </sheetViews>
  <sheetFormatPr defaultColWidth="8.875" defaultRowHeight="13.5" outlineLevelCol="1"/>
  <cols>
    <col min="1" max="1" width="8.875" style="0" customWidth="1"/>
    <col min="2" max="2" width="11.125" style="18" customWidth="1"/>
    <col min="3" max="9" width="3.625" style="0" hidden="1" customWidth="1" outlineLevel="1"/>
    <col min="10" max="11" width="3.625" style="18" hidden="1" customWidth="1" outlineLevel="1"/>
    <col min="12" max="12" width="3.625" style="18" customWidth="1" collapsed="1"/>
    <col min="13" max="29" width="3.625" style="18" customWidth="1"/>
    <col min="30" max="30" width="7.125" style="18" customWidth="1"/>
    <col min="31" max="31" width="4.625" style="18" hidden="1" customWidth="1" outlineLevel="1"/>
    <col min="32" max="32" width="6.625" style="18" customWidth="1" collapsed="1"/>
    <col min="33" max="35" width="6.625" style="18" customWidth="1"/>
  </cols>
  <sheetData>
    <row r="1" spans="2:30" ht="16.5">
      <c r="B1" s="20" t="s">
        <v>7</v>
      </c>
      <c r="C1" s="2"/>
      <c r="D1" s="2"/>
      <c r="E1" s="2"/>
      <c r="F1" s="2"/>
      <c r="G1" s="2"/>
      <c r="H1" s="2"/>
      <c r="I1" s="2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2:30" ht="9.75" customHeight="1">
      <c r="B2" s="20"/>
      <c r="C2" s="2"/>
      <c r="D2" s="2"/>
      <c r="E2" s="2"/>
      <c r="F2" s="2"/>
      <c r="G2" s="2"/>
      <c r="H2" s="2"/>
      <c r="I2" s="2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2:35" s="1" customFormat="1" ht="15.75" customHeight="1">
      <c r="B3" s="195" t="s">
        <v>8</v>
      </c>
      <c r="C3" s="197">
        <v>2005</v>
      </c>
      <c r="D3" s="198"/>
      <c r="E3" s="197">
        <v>2006</v>
      </c>
      <c r="F3" s="198"/>
      <c r="G3" s="197">
        <v>2007</v>
      </c>
      <c r="H3" s="198"/>
      <c r="I3" s="197">
        <v>2008</v>
      </c>
      <c r="J3" s="199"/>
      <c r="K3" s="21"/>
      <c r="L3" s="200">
        <v>2010</v>
      </c>
      <c r="M3" s="201"/>
      <c r="N3" s="21"/>
      <c r="O3" s="200">
        <v>2011</v>
      </c>
      <c r="P3" s="201"/>
      <c r="Q3" s="21"/>
      <c r="R3" s="200">
        <v>2012</v>
      </c>
      <c r="S3" s="201"/>
      <c r="T3" s="21"/>
      <c r="U3" s="200">
        <v>2013</v>
      </c>
      <c r="V3" s="201"/>
      <c r="W3" s="21"/>
      <c r="X3" s="200">
        <v>2014</v>
      </c>
      <c r="Y3" s="201"/>
      <c r="Z3" s="21"/>
      <c r="AA3" s="200">
        <v>2015</v>
      </c>
      <c r="AB3" s="201"/>
      <c r="AC3" s="21"/>
      <c r="AD3" s="193" t="s">
        <v>48</v>
      </c>
      <c r="AE3" s="193" t="s">
        <v>49</v>
      </c>
      <c r="AF3" s="19"/>
      <c r="AG3" s="19"/>
      <c r="AH3" s="19"/>
      <c r="AI3" s="19"/>
    </row>
    <row r="4" spans="2:35" s="1" customFormat="1" ht="57" customHeight="1">
      <c r="B4" s="196"/>
      <c r="C4" s="9" t="s">
        <v>9</v>
      </c>
      <c r="D4" s="10" t="s">
        <v>10</v>
      </c>
      <c r="E4" s="9" t="s">
        <v>9</v>
      </c>
      <c r="F4" s="10" t="s">
        <v>10</v>
      </c>
      <c r="G4" s="9" t="s">
        <v>9</v>
      </c>
      <c r="H4" s="10" t="s">
        <v>10</v>
      </c>
      <c r="I4" s="9" t="s">
        <v>9</v>
      </c>
      <c r="J4" s="22" t="s">
        <v>24</v>
      </c>
      <c r="K4" s="23" t="s">
        <v>10</v>
      </c>
      <c r="L4" s="24" t="s">
        <v>9</v>
      </c>
      <c r="M4" s="22" t="s">
        <v>24</v>
      </c>
      <c r="N4" s="23" t="s">
        <v>10</v>
      </c>
      <c r="O4" s="24" t="s">
        <v>9</v>
      </c>
      <c r="P4" s="22" t="s">
        <v>24</v>
      </c>
      <c r="Q4" s="23" t="s">
        <v>10</v>
      </c>
      <c r="R4" s="24" t="s">
        <v>9</v>
      </c>
      <c r="S4" s="22" t="s">
        <v>24</v>
      </c>
      <c r="T4" s="23" t="s">
        <v>10</v>
      </c>
      <c r="U4" s="24" t="s">
        <v>9</v>
      </c>
      <c r="V4" s="22" t="s">
        <v>24</v>
      </c>
      <c r="W4" s="23" t="s">
        <v>10</v>
      </c>
      <c r="X4" s="24" t="s">
        <v>9</v>
      </c>
      <c r="Y4" s="22" t="s">
        <v>24</v>
      </c>
      <c r="Z4" s="23" t="s">
        <v>10</v>
      </c>
      <c r="AA4" s="24" t="s">
        <v>9</v>
      </c>
      <c r="AB4" s="22" t="s">
        <v>24</v>
      </c>
      <c r="AC4" s="23" t="s">
        <v>10</v>
      </c>
      <c r="AD4" s="194"/>
      <c r="AE4" s="194"/>
      <c r="AF4" s="25" t="s">
        <v>20</v>
      </c>
      <c r="AG4" s="25" t="s">
        <v>21</v>
      </c>
      <c r="AH4" s="25" t="s">
        <v>22</v>
      </c>
      <c r="AI4" s="26" t="s">
        <v>23</v>
      </c>
    </row>
    <row r="5" spans="1:35" ht="16.5">
      <c r="A5">
        <v>1</v>
      </c>
      <c r="B5" s="40" t="s">
        <v>0</v>
      </c>
      <c r="C5" s="3"/>
      <c r="D5" s="4"/>
      <c r="E5" s="3">
        <v>4</v>
      </c>
      <c r="F5" s="4"/>
      <c r="G5" s="3"/>
      <c r="H5" s="4"/>
      <c r="I5" s="3"/>
      <c r="J5" s="35">
        <v>1</v>
      </c>
      <c r="K5" s="4">
        <v>1</v>
      </c>
      <c r="L5" s="12" t="s">
        <v>4</v>
      </c>
      <c r="M5" s="13">
        <v>1</v>
      </c>
      <c r="N5" s="14">
        <v>1</v>
      </c>
      <c r="O5" s="12">
        <v>2</v>
      </c>
      <c r="P5" s="13">
        <v>2</v>
      </c>
      <c r="Q5" s="14"/>
      <c r="R5" s="12">
        <v>2</v>
      </c>
      <c r="S5" s="13">
        <v>1</v>
      </c>
      <c r="T5" s="14"/>
      <c r="U5" s="12">
        <v>2</v>
      </c>
      <c r="V5" s="13"/>
      <c r="W5" s="14"/>
      <c r="X5" s="167"/>
      <c r="Y5" s="167"/>
      <c r="Z5" s="167"/>
      <c r="AA5" s="167"/>
      <c r="AB5" s="167"/>
      <c r="AC5" s="167"/>
      <c r="AD5" s="27">
        <f>SUM(O5:AC5)</f>
        <v>9</v>
      </c>
      <c r="AE5" s="27">
        <f>SUM(C5:AC5)</f>
        <v>17</v>
      </c>
      <c r="AF5" s="125">
        <v>11</v>
      </c>
      <c r="AG5" s="125">
        <v>12</v>
      </c>
      <c r="AH5" s="126">
        <f>$AH$20/$AG$19*AG5</f>
        <v>4.875</v>
      </c>
      <c r="AI5" s="127">
        <v>5</v>
      </c>
    </row>
    <row r="6" spans="1:35" ht="16.5">
      <c r="A6">
        <v>4</v>
      </c>
      <c r="B6" s="36" t="s">
        <v>1</v>
      </c>
      <c r="C6" s="3"/>
      <c r="D6" s="4"/>
      <c r="E6" s="3"/>
      <c r="F6" s="4"/>
      <c r="G6" s="3">
        <v>1</v>
      </c>
      <c r="H6" s="4"/>
      <c r="I6" s="3"/>
      <c r="J6" s="35"/>
      <c r="K6" s="4">
        <v>3</v>
      </c>
      <c r="L6" s="15"/>
      <c r="M6" s="16"/>
      <c r="N6" s="17">
        <v>2</v>
      </c>
      <c r="O6" s="15"/>
      <c r="P6" s="16"/>
      <c r="Q6" s="17">
        <v>2</v>
      </c>
      <c r="R6" s="15"/>
      <c r="S6" s="16"/>
      <c r="T6" s="17"/>
      <c r="U6" s="15"/>
      <c r="V6" s="16"/>
      <c r="W6" s="17"/>
      <c r="X6" s="168"/>
      <c r="Y6" s="168"/>
      <c r="Z6" s="168"/>
      <c r="AA6" s="168"/>
      <c r="AB6" s="168"/>
      <c r="AC6" s="168"/>
      <c r="AD6" s="27">
        <f>SUM(O6:AC6)</f>
        <v>2</v>
      </c>
      <c r="AE6" s="27">
        <f aca="true" t="shared" si="0" ref="AE6:AE17">SUM(C6:AC6)</f>
        <v>8</v>
      </c>
      <c r="AF6" s="128">
        <v>4</v>
      </c>
      <c r="AG6" s="128">
        <v>4</v>
      </c>
      <c r="AH6" s="129">
        <f aca="true" t="shared" si="1" ref="AH6:AH17">$AH$20/$AG$19*AG6</f>
        <v>1.625</v>
      </c>
      <c r="AI6" s="130">
        <v>1</v>
      </c>
    </row>
    <row r="7" spans="1:35" ht="16.5">
      <c r="A7">
        <v>6</v>
      </c>
      <c r="B7" s="36" t="s">
        <v>2</v>
      </c>
      <c r="C7" s="3"/>
      <c r="D7" s="4"/>
      <c r="E7" s="3">
        <v>2</v>
      </c>
      <c r="F7" s="4"/>
      <c r="G7" s="3"/>
      <c r="H7" s="4">
        <v>2</v>
      </c>
      <c r="I7" s="3"/>
      <c r="J7" s="35"/>
      <c r="K7" s="4">
        <v>2</v>
      </c>
      <c r="L7" s="15"/>
      <c r="M7" s="16"/>
      <c r="N7" s="17">
        <v>3</v>
      </c>
      <c r="O7" s="15">
        <v>1</v>
      </c>
      <c r="P7" s="16"/>
      <c r="Q7" s="17">
        <v>2</v>
      </c>
      <c r="R7" s="15">
        <v>1</v>
      </c>
      <c r="S7" s="16"/>
      <c r="T7" s="17">
        <v>2</v>
      </c>
      <c r="U7" s="15"/>
      <c r="V7" s="16"/>
      <c r="W7" s="17">
        <v>2</v>
      </c>
      <c r="X7" s="168">
        <v>2</v>
      </c>
      <c r="Y7" s="168"/>
      <c r="Z7" s="168">
        <v>2</v>
      </c>
      <c r="AA7" s="168"/>
      <c r="AB7" s="168"/>
      <c r="AC7" s="168">
        <v>2</v>
      </c>
      <c r="AD7" s="27">
        <f aca="true" t="shared" si="2" ref="AD7:AD17">SUM(O7:AC7)</f>
        <v>14</v>
      </c>
      <c r="AE7" s="27">
        <f t="shared" si="0"/>
        <v>23</v>
      </c>
      <c r="AF7" s="128">
        <v>7</v>
      </c>
      <c r="AG7" s="128">
        <v>7</v>
      </c>
      <c r="AH7" s="129">
        <f t="shared" si="1"/>
        <v>2.84375</v>
      </c>
      <c r="AI7" s="130">
        <v>2</v>
      </c>
    </row>
    <row r="8" spans="1:35" ht="16.5">
      <c r="A8">
        <v>8</v>
      </c>
      <c r="B8" s="36" t="s">
        <v>17</v>
      </c>
      <c r="C8" s="3"/>
      <c r="D8" s="4">
        <v>2</v>
      </c>
      <c r="E8" s="3"/>
      <c r="F8" s="4">
        <v>2</v>
      </c>
      <c r="G8" s="3"/>
      <c r="H8" s="4"/>
      <c r="I8" s="3"/>
      <c r="J8" s="35">
        <v>1</v>
      </c>
      <c r="K8" s="4"/>
      <c r="L8" s="15">
        <v>2</v>
      </c>
      <c r="M8" s="16" t="s">
        <v>4</v>
      </c>
      <c r="N8" s="17"/>
      <c r="O8" s="15">
        <v>1</v>
      </c>
      <c r="P8" s="16">
        <v>1</v>
      </c>
      <c r="Q8" s="17"/>
      <c r="R8" s="15">
        <v>2</v>
      </c>
      <c r="S8" s="16">
        <v>1</v>
      </c>
      <c r="T8" s="17"/>
      <c r="U8" s="15">
        <v>4</v>
      </c>
      <c r="V8" s="16"/>
      <c r="W8" s="17"/>
      <c r="X8" s="168">
        <v>4</v>
      </c>
      <c r="Y8" s="168">
        <v>1</v>
      </c>
      <c r="Z8" s="168"/>
      <c r="AA8" s="168">
        <v>4</v>
      </c>
      <c r="AB8" s="168">
        <v>1</v>
      </c>
      <c r="AC8" s="168"/>
      <c r="AD8" s="27">
        <f t="shared" si="2"/>
        <v>19</v>
      </c>
      <c r="AE8" s="27">
        <f t="shared" si="0"/>
        <v>26</v>
      </c>
      <c r="AF8" s="128">
        <v>8</v>
      </c>
      <c r="AG8" s="128">
        <v>8</v>
      </c>
      <c r="AH8" s="129">
        <f t="shared" si="1"/>
        <v>3.25</v>
      </c>
      <c r="AI8" s="130">
        <v>3</v>
      </c>
    </row>
    <row r="9" spans="1:35" ht="16.5">
      <c r="A9">
        <v>10</v>
      </c>
      <c r="B9" s="36" t="s">
        <v>25</v>
      </c>
      <c r="C9" s="3"/>
      <c r="D9" s="4"/>
      <c r="E9" s="3"/>
      <c r="F9" s="4"/>
      <c r="G9" s="3"/>
      <c r="H9" s="4"/>
      <c r="I9" s="3">
        <v>2</v>
      </c>
      <c r="J9" s="35"/>
      <c r="K9" s="4"/>
      <c r="L9" s="15"/>
      <c r="M9" s="16"/>
      <c r="N9" s="17"/>
      <c r="O9" s="15">
        <v>1</v>
      </c>
      <c r="P9" s="16" t="s">
        <v>4</v>
      </c>
      <c r="Q9" s="17"/>
      <c r="R9" s="15"/>
      <c r="S9" s="16"/>
      <c r="T9" s="17"/>
      <c r="U9" s="15"/>
      <c r="V9" s="16"/>
      <c r="W9" s="17"/>
      <c r="X9" s="168"/>
      <c r="Y9" s="168"/>
      <c r="Z9" s="168"/>
      <c r="AA9" s="168"/>
      <c r="AB9" s="168"/>
      <c r="AC9" s="168"/>
      <c r="AD9" s="27">
        <f t="shared" si="2"/>
        <v>1</v>
      </c>
      <c r="AE9" s="27">
        <f t="shared" si="0"/>
        <v>3</v>
      </c>
      <c r="AF9" s="128">
        <v>2</v>
      </c>
      <c r="AG9" s="128">
        <v>1</v>
      </c>
      <c r="AH9" s="129">
        <f t="shared" si="1"/>
        <v>0.40625</v>
      </c>
      <c r="AI9" s="130">
        <v>1</v>
      </c>
    </row>
    <row r="10" spans="1:35" ht="16.5">
      <c r="A10">
        <v>11</v>
      </c>
      <c r="B10" s="36" t="s">
        <v>18</v>
      </c>
      <c r="C10" s="3"/>
      <c r="D10" s="4"/>
      <c r="E10" s="3"/>
      <c r="F10" s="4"/>
      <c r="G10" s="3">
        <v>1</v>
      </c>
      <c r="H10" s="4"/>
      <c r="I10" s="3">
        <v>2</v>
      </c>
      <c r="J10" s="35"/>
      <c r="K10" s="4"/>
      <c r="L10" s="15" t="s">
        <v>4</v>
      </c>
      <c r="M10" s="16">
        <v>1</v>
      </c>
      <c r="N10" s="17"/>
      <c r="O10" s="15">
        <v>1</v>
      </c>
      <c r="P10" s="16" t="s">
        <v>4</v>
      </c>
      <c r="Q10" s="17"/>
      <c r="R10" s="15">
        <v>1</v>
      </c>
      <c r="S10" s="16"/>
      <c r="T10" s="17"/>
      <c r="U10" s="15"/>
      <c r="V10" s="16"/>
      <c r="W10" s="17"/>
      <c r="X10" s="168"/>
      <c r="Y10" s="168"/>
      <c r="Z10" s="168"/>
      <c r="AA10" s="168"/>
      <c r="AB10" s="168"/>
      <c r="AC10" s="168"/>
      <c r="AD10" s="27">
        <f t="shared" si="2"/>
        <v>2</v>
      </c>
      <c r="AE10" s="27">
        <f t="shared" si="0"/>
        <v>6</v>
      </c>
      <c r="AF10" s="128">
        <v>2</v>
      </c>
      <c r="AG10" s="128">
        <v>1</v>
      </c>
      <c r="AH10" s="129">
        <f t="shared" si="1"/>
        <v>0.40625</v>
      </c>
      <c r="AI10" s="130">
        <v>1</v>
      </c>
    </row>
    <row r="11" spans="1:35" ht="16.5">
      <c r="A11">
        <v>12</v>
      </c>
      <c r="B11" s="36" t="s">
        <v>16</v>
      </c>
      <c r="C11" s="3">
        <v>1</v>
      </c>
      <c r="D11" s="4"/>
      <c r="E11" s="3"/>
      <c r="F11" s="4"/>
      <c r="G11" s="3"/>
      <c r="H11" s="4"/>
      <c r="I11" s="3"/>
      <c r="J11" s="35"/>
      <c r="K11" s="4"/>
      <c r="L11" s="15"/>
      <c r="M11" s="16"/>
      <c r="N11" s="17"/>
      <c r="O11" s="15"/>
      <c r="P11" s="16"/>
      <c r="Q11" s="17"/>
      <c r="R11" s="15">
        <v>1</v>
      </c>
      <c r="S11" s="16"/>
      <c r="T11" s="17"/>
      <c r="U11" s="15">
        <v>1</v>
      </c>
      <c r="V11" s="16"/>
      <c r="W11" s="17"/>
      <c r="X11" s="168"/>
      <c r="Y11" s="168"/>
      <c r="Z11" s="168"/>
      <c r="AA11" s="168"/>
      <c r="AB11" s="168"/>
      <c r="AC11" s="168"/>
      <c r="AD11" s="27">
        <f t="shared" si="2"/>
        <v>2</v>
      </c>
      <c r="AE11" s="27">
        <f t="shared" si="0"/>
        <v>3</v>
      </c>
      <c r="AF11" s="128">
        <v>1</v>
      </c>
      <c r="AG11" s="128">
        <v>1</v>
      </c>
      <c r="AH11" s="129">
        <f t="shared" si="1"/>
        <v>0.40625</v>
      </c>
      <c r="AI11" s="130">
        <v>1</v>
      </c>
    </row>
    <row r="12" spans="1:35" ht="16.5">
      <c r="A12">
        <v>13</v>
      </c>
      <c r="B12" s="36" t="s">
        <v>14</v>
      </c>
      <c r="C12" s="3">
        <v>4</v>
      </c>
      <c r="D12" s="4"/>
      <c r="E12" s="3"/>
      <c r="F12" s="4"/>
      <c r="G12" s="3">
        <v>2</v>
      </c>
      <c r="H12" s="4"/>
      <c r="I12" s="3">
        <v>2</v>
      </c>
      <c r="J12" s="35"/>
      <c r="K12" s="4"/>
      <c r="L12" s="15">
        <v>8</v>
      </c>
      <c r="M12" s="16" t="s">
        <v>4</v>
      </c>
      <c r="N12" s="17"/>
      <c r="O12" s="15">
        <v>4</v>
      </c>
      <c r="P12" s="16" t="s">
        <v>4</v>
      </c>
      <c r="Q12" s="17"/>
      <c r="R12" s="15">
        <v>4</v>
      </c>
      <c r="S12" s="16"/>
      <c r="T12" s="17"/>
      <c r="U12" s="15">
        <v>5</v>
      </c>
      <c r="V12" s="16"/>
      <c r="W12" s="17"/>
      <c r="X12" s="168">
        <v>4</v>
      </c>
      <c r="Y12" s="168"/>
      <c r="Z12" s="168"/>
      <c r="AA12" s="168">
        <v>4</v>
      </c>
      <c r="AB12" s="168"/>
      <c r="AC12" s="168"/>
      <c r="AD12" s="27">
        <f t="shared" si="2"/>
        <v>21</v>
      </c>
      <c r="AE12" s="27">
        <f t="shared" si="0"/>
        <v>37</v>
      </c>
      <c r="AF12" s="128">
        <v>6</v>
      </c>
      <c r="AG12" s="128">
        <v>6</v>
      </c>
      <c r="AH12" s="129">
        <f t="shared" si="1"/>
        <v>2.4375</v>
      </c>
      <c r="AI12" s="130">
        <v>2</v>
      </c>
    </row>
    <row r="13" spans="1:35" ht="16.5">
      <c r="A13">
        <v>16</v>
      </c>
      <c r="B13" s="36" t="s">
        <v>13</v>
      </c>
      <c r="C13" s="37">
        <v>1</v>
      </c>
      <c r="D13" s="38">
        <v>4</v>
      </c>
      <c r="E13" s="37"/>
      <c r="F13" s="38">
        <v>1</v>
      </c>
      <c r="G13" s="37">
        <v>1</v>
      </c>
      <c r="H13" s="38">
        <v>2</v>
      </c>
      <c r="I13" s="37"/>
      <c r="J13" s="39"/>
      <c r="K13" s="38">
        <v>2</v>
      </c>
      <c r="L13" s="15">
        <v>6</v>
      </c>
      <c r="M13" s="16" t="s">
        <v>4</v>
      </c>
      <c r="N13" s="17" t="s">
        <v>4</v>
      </c>
      <c r="O13" s="15">
        <v>4</v>
      </c>
      <c r="P13" s="16" t="s">
        <v>4</v>
      </c>
      <c r="Q13" s="17">
        <v>2</v>
      </c>
      <c r="R13" s="15">
        <v>1</v>
      </c>
      <c r="S13" s="16"/>
      <c r="T13" s="17">
        <v>4</v>
      </c>
      <c r="U13" s="15"/>
      <c r="V13" s="16"/>
      <c r="W13" s="17">
        <v>2</v>
      </c>
      <c r="X13" s="168"/>
      <c r="Y13" s="168">
        <v>1</v>
      </c>
      <c r="Z13" s="168">
        <v>4</v>
      </c>
      <c r="AA13" s="168">
        <v>2</v>
      </c>
      <c r="AB13" s="168">
        <v>1</v>
      </c>
      <c r="AC13" s="168">
        <v>4</v>
      </c>
      <c r="AD13" s="27">
        <f t="shared" si="2"/>
        <v>25</v>
      </c>
      <c r="AE13" s="27">
        <f t="shared" si="0"/>
        <v>42</v>
      </c>
      <c r="AF13" s="128">
        <v>10</v>
      </c>
      <c r="AG13" s="128">
        <v>11</v>
      </c>
      <c r="AH13" s="129">
        <f t="shared" si="1"/>
        <v>4.46875</v>
      </c>
      <c r="AI13" s="130">
        <v>4</v>
      </c>
    </row>
    <row r="14" spans="1:35" ht="16.5">
      <c r="A14">
        <v>18</v>
      </c>
      <c r="B14" s="36" t="s">
        <v>5</v>
      </c>
      <c r="C14" s="3"/>
      <c r="D14" s="4"/>
      <c r="E14" s="3"/>
      <c r="F14" s="4"/>
      <c r="G14" s="3"/>
      <c r="H14" s="4"/>
      <c r="I14" s="3" t="s">
        <v>4</v>
      </c>
      <c r="J14" s="16" t="s">
        <v>4</v>
      </c>
      <c r="K14" s="17"/>
      <c r="L14" s="15" t="s">
        <v>4</v>
      </c>
      <c r="M14" s="16"/>
      <c r="N14" s="17"/>
      <c r="O14" s="15"/>
      <c r="P14" s="16"/>
      <c r="Q14" s="17"/>
      <c r="R14" s="15"/>
      <c r="S14" s="16"/>
      <c r="T14" s="17"/>
      <c r="U14" s="15"/>
      <c r="V14" s="16"/>
      <c r="W14" s="17"/>
      <c r="X14" s="168">
        <v>2</v>
      </c>
      <c r="Y14" s="168"/>
      <c r="Z14" s="168"/>
      <c r="AA14" s="168">
        <v>2</v>
      </c>
      <c r="AB14" s="168"/>
      <c r="AC14" s="168"/>
      <c r="AD14" s="27">
        <f t="shared" si="2"/>
        <v>4</v>
      </c>
      <c r="AE14" s="27">
        <f t="shared" si="0"/>
        <v>4</v>
      </c>
      <c r="AF14" s="128">
        <v>3</v>
      </c>
      <c r="AG14" s="128">
        <v>2</v>
      </c>
      <c r="AH14" s="129">
        <f t="shared" si="1"/>
        <v>0.8125</v>
      </c>
      <c r="AI14" s="130">
        <v>1</v>
      </c>
    </row>
    <row r="15" spans="1:35" ht="16.5">
      <c r="A15">
        <v>20</v>
      </c>
      <c r="B15" s="36" t="s">
        <v>6</v>
      </c>
      <c r="C15" s="3"/>
      <c r="D15" s="4"/>
      <c r="E15" s="3"/>
      <c r="F15" s="4"/>
      <c r="G15" s="3"/>
      <c r="H15" s="4"/>
      <c r="I15" s="3">
        <v>1</v>
      </c>
      <c r="J15" s="35">
        <v>1</v>
      </c>
      <c r="K15" s="4"/>
      <c r="L15" s="15" t="s">
        <v>4</v>
      </c>
      <c r="M15" s="16"/>
      <c r="N15" s="17" t="s">
        <v>4</v>
      </c>
      <c r="O15" s="15"/>
      <c r="P15" s="16"/>
      <c r="Q15" s="17"/>
      <c r="R15" s="15">
        <v>1</v>
      </c>
      <c r="S15" s="16"/>
      <c r="T15" s="17"/>
      <c r="U15" s="15"/>
      <c r="V15" s="16"/>
      <c r="W15" s="17"/>
      <c r="X15" s="168"/>
      <c r="Y15" s="168"/>
      <c r="Z15" s="168"/>
      <c r="AA15" s="168"/>
      <c r="AB15" s="168"/>
      <c r="AC15" s="168"/>
      <c r="AD15" s="27">
        <f t="shared" si="2"/>
        <v>1</v>
      </c>
      <c r="AE15" s="27">
        <f t="shared" si="0"/>
        <v>3</v>
      </c>
      <c r="AF15" s="128">
        <v>3</v>
      </c>
      <c r="AG15" s="128">
        <v>3</v>
      </c>
      <c r="AH15" s="129">
        <f t="shared" si="1"/>
        <v>1.21875</v>
      </c>
      <c r="AI15" s="130">
        <v>1</v>
      </c>
    </row>
    <row r="16" spans="1:35" ht="16.5">
      <c r="A16">
        <v>21</v>
      </c>
      <c r="B16" s="36" t="s">
        <v>19</v>
      </c>
      <c r="C16" s="3"/>
      <c r="D16" s="4"/>
      <c r="E16" s="3"/>
      <c r="F16" s="4"/>
      <c r="G16" s="3"/>
      <c r="H16" s="4">
        <v>2</v>
      </c>
      <c r="I16" s="3"/>
      <c r="J16" s="35"/>
      <c r="K16" s="4"/>
      <c r="L16" s="15" t="s">
        <v>3</v>
      </c>
      <c r="M16" s="16"/>
      <c r="N16" s="17"/>
      <c r="O16" s="15"/>
      <c r="P16" s="16"/>
      <c r="Q16" s="17"/>
      <c r="R16" s="15"/>
      <c r="S16" s="16"/>
      <c r="T16" s="17"/>
      <c r="U16" s="15"/>
      <c r="V16" s="16"/>
      <c r="W16" s="17"/>
      <c r="X16" s="168"/>
      <c r="Y16" s="168"/>
      <c r="Z16" s="168"/>
      <c r="AA16" s="168"/>
      <c r="AB16" s="168"/>
      <c r="AC16" s="168"/>
      <c r="AD16" s="27">
        <f t="shared" si="2"/>
        <v>0</v>
      </c>
      <c r="AE16" s="27">
        <f t="shared" si="0"/>
        <v>2</v>
      </c>
      <c r="AF16" s="128">
        <v>1</v>
      </c>
      <c r="AG16" s="128">
        <v>1</v>
      </c>
      <c r="AH16" s="129">
        <f t="shared" si="1"/>
        <v>0.40625</v>
      </c>
      <c r="AI16" s="130">
        <v>1</v>
      </c>
    </row>
    <row r="17" spans="1:35" ht="16.5">
      <c r="A17">
        <v>24</v>
      </c>
      <c r="B17" s="36" t="s">
        <v>15</v>
      </c>
      <c r="C17" s="3"/>
      <c r="D17" s="4">
        <v>2</v>
      </c>
      <c r="E17" s="3"/>
      <c r="F17" s="4"/>
      <c r="G17" s="3">
        <v>1</v>
      </c>
      <c r="H17" s="4">
        <v>2</v>
      </c>
      <c r="I17" s="3">
        <v>1</v>
      </c>
      <c r="J17" s="35"/>
      <c r="K17" s="4">
        <v>2</v>
      </c>
      <c r="L17" s="15" t="s">
        <v>4</v>
      </c>
      <c r="M17" s="16">
        <v>1</v>
      </c>
      <c r="N17" s="17">
        <v>2</v>
      </c>
      <c r="O17" s="15">
        <v>2</v>
      </c>
      <c r="P17" s="16">
        <v>1</v>
      </c>
      <c r="Q17" s="17">
        <v>2</v>
      </c>
      <c r="R17" s="15">
        <v>2</v>
      </c>
      <c r="S17" s="16"/>
      <c r="T17" s="17">
        <v>2</v>
      </c>
      <c r="U17" s="15">
        <v>4</v>
      </c>
      <c r="V17" s="16"/>
      <c r="W17" s="17">
        <v>4</v>
      </c>
      <c r="X17" s="168">
        <v>4</v>
      </c>
      <c r="Y17" s="168"/>
      <c r="Z17" s="168">
        <v>2</v>
      </c>
      <c r="AA17" s="168">
        <v>4</v>
      </c>
      <c r="AB17" s="168"/>
      <c r="AC17" s="168">
        <v>2</v>
      </c>
      <c r="AD17" s="27">
        <f t="shared" si="2"/>
        <v>29</v>
      </c>
      <c r="AE17" s="27">
        <f t="shared" si="0"/>
        <v>40</v>
      </c>
      <c r="AF17" s="128">
        <v>7</v>
      </c>
      <c r="AG17" s="128">
        <v>7</v>
      </c>
      <c r="AH17" s="129">
        <f t="shared" si="1"/>
        <v>2.84375</v>
      </c>
      <c r="AI17" s="130">
        <v>3</v>
      </c>
    </row>
    <row r="18" spans="1:35" ht="16.5">
      <c r="A18" t="s">
        <v>4</v>
      </c>
      <c r="B18" s="36" t="s">
        <v>3</v>
      </c>
      <c r="C18" s="3"/>
      <c r="D18" s="4"/>
      <c r="E18" s="3"/>
      <c r="F18" s="4"/>
      <c r="G18" s="3"/>
      <c r="H18" s="4"/>
      <c r="I18" s="3"/>
      <c r="J18" s="16"/>
      <c r="K18" s="17"/>
      <c r="L18" s="15"/>
      <c r="M18" s="16"/>
      <c r="N18" s="17"/>
      <c r="O18" s="15"/>
      <c r="P18" s="16"/>
      <c r="Q18" s="17"/>
      <c r="R18" s="15"/>
      <c r="S18" s="16"/>
      <c r="T18" s="17"/>
      <c r="U18" s="15"/>
      <c r="V18" s="16"/>
      <c r="W18" s="17"/>
      <c r="X18" s="15"/>
      <c r="Y18" s="16"/>
      <c r="Z18" s="17"/>
      <c r="AA18" s="168"/>
      <c r="AB18" s="168"/>
      <c r="AC18" s="168"/>
      <c r="AD18" s="36"/>
      <c r="AE18" s="36"/>
      <c r="AF18" s="128"/>
      <c r="AG18" s="128"/>
      <c r="AH18" s="129" t="s">
        <v>3</v>
      </c>
      <c r="AI18" s="130" t="s">
        <v>3</v>
      </c>
    </row>
    <row r="19" spans="2:35" ht="16.5">
      <c r="B19" s="31" t="s">
        <v>3</v>
      </c>
      <c r="C19" s="5"/>
      <c r="D19" s="6"/>
      <c r="E19" s="5" t="s">
        <v>3</v>
      </c>
      <c r="F19" s="6" t="s">
        <v>3</v>
      </c>
      <c r="G19" s="5"/>
      <c r="H19" s="6"/>
      <c r="I19" s="5"/>
      <c r="J19" s="28"/>
      <c r="K19" s="29"/>
      <c r="L19" s="30"/>
      <c r="M19" s="28"/>
      <c r="N19" s="29"/>
      <c r="O19" s="30"/>
      <c r="P19" s="28"/>
      <c r="Q19" s="29"/>
      <c r="R19" s="30"/>
      <c r="S19" s="28"/>
      <c r="T19" s="29"/>
      <c r="U19" s="30"/>
      <c r="V19" s="28"/>
      <c r="W19" s="29"/>
      <c r="X19" s="30"/>
      <c r="Y19" s="28"/>
      <c r="Z19" s="29"/>
      <c r="AA19" s="169"/>
      <c r="AB19" s="169"/>
      <c r="AC19" s="169"/>
      <c r="AD19" s="31" t="s">
        <v>44</v>
      </c>
      <c r="AE19" s="31" t="s">
        <v>44</v>
      </c>
      <c r="AF19" s="131">
        <f>SUM(AF5:AF18)</f>
        <v>65</v>
      </c>
      <c r="AG19" s="132">
        <f>SUM(AG5:AG18)</f>
        <v>64</v>
      </c>
      <c r="AH19" s="133">
        <f>$AH$20/$AG$19*AG19</f>
        <v>26</v>
      </c>
      <c r="AI19" s="131">
        <f>SUM(AI5:AI18)</f>
        <v>26</v>
      </c>
    </row>
    <row r="20" spans="2:35" ht="16.5">
      <c r="B20" s="32"/>
      <c r="C20" s="7"/>
      <c r="D20" s="7"/>
      <c r="E20" s="7"/>
      <c r="F20" s="7"/>
      <c r="G20" s="7"/>
      <c r="H20" s="7"/>
      <c r="I20" s="7"/>
      <c r="J20" s="32"/>
      <c r="K20" s="32"/>
      <c r="L20" s="32" t="s">
        <v>3</v>
      </c>
      <c r="M20" s="32" t="s">
        <v>3</v>
      </c>
      <c r="N20" s="32">
        <f>SUM(L5:N19)</f>
        <v>27</v>
      </c>
      <c r="O20" s="32" t="s">
        <v>3</v>
      </c>
      <c r="P20" s="32" t="s">
        <v>3</v>
      </c>
      <c r="Q20" s="32">
        <f>SUM(O5:Q19)</f>
        <v>28</v>
      </c>
      <c r="R20" s="32" t="s">
        <v>3</v>
      </c>
      <c r="S20" s="32" t="s">
        <v>3</v>
      </c>
      <c r="T20" s="32">
        <f>SUM(R5:T19)</f>
        <v>25</v>
      </c>
      <c r="U20" s="32" t="s">
        <v>3</v>
      </c>
      <c r="V20" s="32" t="s">
        <v>3</v>
      </c>
      <c r="W20" s="32">
        <f>SUM(U5:W19)</f>
        <v>24</v>
      </c>
      <c r="X20" s="32" t="s">
        <v>3</v>
      </c>
      <c r="Y20" s="32" t="s">
        <v>3</v>
      </c>
      <c r="Z20" s="32">
        <f>SUM(X5:Z19)</f>
        <v>26</v>
      </c>
      <c r="AA20" s="32"/>
      <c r="AB20" s="32"/>
      <c r="AC20" s="32">
        <f>SUM(AA5:AC19)</f>
        <v>26</v>
      </c>
      <c r="AD20" s="32"/>
      <c r="AF20" s="33"/>
      <c r="AG20" s="8"/>
      <c r="AH20" s="34">
        <v>26</v>
      </c>
      <c r="AI20" s="11" t="s">
        <v>3</v>
      </c>
    </row>
    <row r="21" spans="2:30" ht="16.5">
      <c r="B21" s="32"/>
      <c r="C21" s="7"/>
      <c r="D21" s="7"/>
      <c r="E21" s="7"/>
      <c r="F21" s="7"/>
      <c r="G21" s="7"/>
      <c r="H21" s="7"/>
      <c r="I21" s="7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2:30" ht="16.5">
      <c r="B22" s="20" t="s">
        <v>11</v>
      </c>
      <c r="C22" s="2"/>
      <c r="D22" s="2"/>
      <c r="E22" s="2"/>
      <c r="F22" s="2"/>
      <c r="G22" s="2"/>
      <c r="H22" s="2"/>
      <c r="I22" s="2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2:30" ht="16.5">
      <c r="B23" s="20" t="s">
        <v>12</v>
      </c>
      <c r="C23" s="2"/>
      <c r="D23" s="2"/>
      <c r="E23" s="2"/>
      <c r="F23" s="2"/>
      <c r="G23" s="2"/>
      <c r="H23" s="2"/>
      <c r="I23" s="2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2:30" ht="16.5">
      <c r="B24" s="20"/>
      <c r="C24" s="2"/>
      <c r="D24" s="2"/>
      <c r="E24" s="2"/>
      <c r="F24" s="2"/>
      <c r="G24" s="2"/>
      <c r="H24" s="2"/>
      <c r="I24" s="2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2:30" ht="16.5">
      <c r="B25" s="20"/>
      <c r="C25" s="2"/>
      <c r="D25" s="2"/>
      <c r="E25" s="2"/>
      <c r="F25" s="2"/>
      <c r="G25" s="2"/>
      <c r="H25" s="2"/>
      <c r="I25" s="2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2:30" ht="16.5">
      <c r="B26" s="20"/>
      <c r="C26" s="2"/>
      <c r="D26" s="2"/>
      <c r="E26" s="2"/>
      <c r="F26" s="2"/>
      <c r="G26" s="2"/>
      <c r="H26" s="2"/>
      <c r="I26" s="2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2:30" ht="16.5">
      <c r="B27" s="20"/>
      <c r="C27" s="2"/>
      <c r="D27" s="2"/>
      <c r="E27" s="2"/>
      <c r="F27" s="2"/>
      <c r="G27" s="2"/>
      <c r="H27" s="2"/>
      <c r="I27" s="2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2:30" ht="16.5">
      <c r="B28" s="20"/>
      <c r="C28" s="2"/>
      <c r="D28" s="2"/>
      <c r="E28" s="2"/>
      <c r="F28" s="2"/>
      <c r="G28" s="2"/>
      <c r="H28" s="2"/>
      <c r="I28" s="2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2:30" ht="16.5">
      <c r="B29" s="20"/>
      <c r="C29" s="2"/>
      <c r="D29" s="2"/>
      <c r="E29" s="2"/>
      <c r="F29" s="2"/>
      <c r="G29" s="2"/>
      <c r="H29" s="2"/>
      <c r="I29" s="2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2:30" ht="16.5">
      <c r="B30" s="20"/>
      <c r="C30" s="2"/>
      <c r="D30" s="2"/>
      <c r="E30" s="2"/>
      <c r="F30" s="2"/>
      <c r="G30" s="2"/>
      <c r="H30" s="2"/>
      <c r="I30" s="2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2:30" ht="16.5">
      <c r="B31" s="20"/>
      <c r="C31" s="2"/>
      <c r="D31" s="2"/>
      <c r="E31" s="2"/>
      <c r="F31" s="2"/>
      <c r="G31" s="2"/>
      <c r="H31" s="2"/>
      <c r="I31" s="2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2:30" ht="16.5">
      <c r="B32" s="20"/>
      <c r="C32" s="2"/>
      <c r="D32" s="2"/>
      <c r="E32" s="2"/>
      <c r="F32" s="2"/>
      <c r="G32" s="2"/>
      <c r="H32" s="2"/>
      <c r="I32" s="2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2:30" ht="16.5">
      <c r="B33" s="20"/>
      <c r="C33" s="2"/>
      <c r="D33" s="2"/>
      <c r="E33" s="2"/>
      <c r="F33" s="2"/>
      <c r="G33" s="2"/>
      <c r="H33" s="2"/>
      <c r="I33" s="2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</sheetData>
  <sheetProtection/>
  <mergeCells count="13">
    <mergeCell ref="AE3:AE4"/>
    <mergeCell ref="O3:P3"/>
    <mergeCell ref="R3:S3"/>
    <mergeCell ref="U3:V3"/>
    <mergeCell ref="X3:Y3"/>
    <mergeCell ref="AA3:AB3"/>
    <mergeCell ref="AD3:AD4"/>
    <mergeCell ref="B3:B4"/>
    <mergeCell ref="C3:D3"/>
    <mergeCell ref="E3:F3"/>
    <mergeCell ref="G3:H3"/>
    <mergeCell ref="I3:J3"/>
    <mergeCell ref="L3:M3"/>
  </mergeCells>
  <printOptions/>
  <pageMargins left="0.787" right="0.787" top="0.984" bottom="0.984" header="0.512" footer="0.51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Q20"/>
  <sheetViews>
    <sheetView zoomScale="150" zoomScaleNormal="150" workbookViewId="0" topLeftCell="A1">
      <selection activeCell="X8" sqref="X8"/>
    </sheetView>
  </sheetViews>
  <sheetFormatPr defaultColWidth="8.875" defaultRowHeight="13.5" outlineLevelCol="1"/>
  <cols>
    <col min="1" max="1" width="2.625" style="61" customWidth="1"/>
    <col min="2" max="2" width="8.125" style="61" customWidth="1"/>
    <col min="3" max="3" width="5.375" style="61" customWidth="1"/>
    <col min="4" max="4" width="4.875" style="61" customWidth="1"/>
    <col min="5" max="5" width="7.375" style="61" customWidth="1" outlineLevel="1"/>
    <col min="6" max="7" width="5.125" style="61" customWidth="1" outlineLevel="1"/>
    <col min="8" max="8" width="4.125" style="61" customWidth="1" outlineLevel="1"/>
    <col min="9" max="9" width="5.125" style="62" customWidth="1" outlineLevel="1"/>
    <col min="10" max="10" width="4.625" style="61" customWidth="1"/>
    <col min="11" max="14" width="5.125" style="79" customWidth="1"/>
    <col min="15" max="16" width="4.625" style="79" customWidth="1"/>
    <col min="17" max="17" width="5.00390625" style="79" customWidth="1"/>
    <col min="18" max="18" width="7.625" style="79" customWidth="1"/>
    <col min="19" max="20" width="5.125" style="79" customWidth="1" outlineLevel="1"/>
    <col min="21" max="22" width="4.625" style="79" customWidth="1" outlineLevel="1"/>
    <col min="23" max="23" width="4.625" style="79" customWidth="1"/>
    <col min="24" max="24" width="5.00390625" style="79" customWidth="1"/>
    <col min="25" max="25" width="5.125" style="79" customWidth="1"/>
    <col min="26" max="26" width="5.125" style="63" customWidth="1"/>
    <col min="27" max="43" width="9.00390625" style="18" customWidth="1"/>
  </cols>
  <sheetData>
    <row r="1" spans="1:26" ht="12" customHeight="1" thickBot="1">
      <c r="A1" s="202"/>
      <c r="B1" s="205" t="s">
        <v>8</v>
      </c>
      <c r="C1" s="72"/>
      <c r="D1" s="41"/>
      <c r="E1" s="208" t="s">
        <v>67</v>
      </c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10"/>
    </row>
    <row r="2" spans="1:26" ht="12" customHeight="1">
      <c r="A2" s="203"/>
      <c r="B2" s="206"/>
      <c r="C2" s="245" t="s">
        <v>42</v>
      </c>
      <c r="D2" s="253" t="s">
        <v>33</v>
      </c>
      <c r="E2" s="66" t="s">
        <v>26</v>
      </c>
      <c r="F2" s="41" t="s">
        <v>29</v>
      </c>
      <c r="G2" s="67" t="s">
        <v>27</v>
      </c>
      <c r="H2" s="242" t="s">
        <v>35</v>
      </c>
      <c r="I2" s="211" t="s">
        <v>31</v>
      </c>
      <c r="J2" s="214" t="s">
        <v>38</v>
      </c>
      <c r="K2" s="250" t="s">
        <v>34</v>
      </c>
      <c r="L2" s="220" t="s">
        <v>40</v>
      </c>
      <c r="M2" s="221"/>
      <c r="N2" s="236" t="s">
        <v>41</v>
      </c>
      <c r="O2" s="230" t="s">
        <v>31</v>
      </c>
      <c r="P2" s="224" t="s">
        <v>32</v>
      </c>
      <c r="Q2" s="250" t="s">
        <v>34</v>
      </c>
      <c r="R2" s="248" t="s">
        <v>43</v>
      </c>
      <c r="S2" s="84" t="s">
        <v>28</v>
      </c>
      <c r="T2" s="85" t="s">
        <v>28</v>
      </c>
      <c r="U2" s="227" t="s">
        <v>35</v>
      </c>
      <c r="V2" s="239" t="s">
        <v>31</v>
      </c>
      <c r="W2" s="233" t="s">
        <v>38</v>
      </c>
      <c r="X2" s="250" t="s">
        <v>34</v>
      </c>
      <c r="Y2" s="257" t="s">
        <v>39</v>
      </c>
      <c r="Z2" s="258"/>
    </row>
    <row r="3" spans="1:43" s="1" customFormat="1" ht="12" customHeight="1">
      <c r="A3" s="203"/>
      <c r="B3" s="206"/>
      <c r="C3" s="246"/>
      <c r="D3" s="254"/>
      <c r="E3" s="68" t="s">
        <v>47</v>
      </c>
      <c r="F3" s="164" t="s">
        <v>47</v>
      </c>
      <c r="G3" s="65" t="s">
        <v>47</v>
      </c>
      <c r="H3" s="243"/>
      <c r="I3" s="212"/>
      <c r="J3" s="215"/>
      <c r="K3" s="251"/>
      <c r="L3" s="222"/>
      <c r="M3" s="223"/>
      <c r="N3" s="237"/>
      <c r="O3" s="231"/>
      <c r="P3" s="225"/>
      <c r="Q3" s="251"/>
      <c r="R3" s="249"/>
      <c r="S3" s="86" t="s">
        <v>36</v>
      </c>
      <c r="T3" s="87" t="s">
        <v>36</v>
      </c>
      <c r="U3" s="228"/>
      <c r="V3" s="240"/>
      <c r="W3" s="234"/>
      <c r="X3" s="251"/>
      <c r="Y3" s="259"/>
      <c r="Z3" s="260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</row>
    <row r="4" spans="1:43" s="1" customFormat="1" ht="12" customHeight="1">
      <c r="A4" s="204"/>
      <c r="B4" s="207"/>
      <c r="C4" s="247"/>
      <c r="D4" s="255"/>
      <c r="E4" s="69" t="s">
        <v>3</v>
      </c>
      <c r="F4" s="70" t="s">
        <v>3</v>
      </c>
      <c r="G4" s="70" t="s">
        <v>3</v>
      </c>
      <c r="H4" s="244"/>
      <c r="I4" s="213"/>
      <c r="J4" s="216"/>
      <c r="K4" s="256"/>
      <c r="L4" s="80" t="s">
        <v>4</v>
      </c>
      <c r="M4" s="81" t="s">
        <v>4</v>
      </c>
      <c r="N4" s="238"/>
      <c r="O4" s="232"/>
      <c r="P4" s="226"/>
      <c r="Q4" s="252"/>
      <c r="R4" s="88" t="s">
        <v>44</v>
      </c>
      <c r="S4" s="89" t="s">
        <v>37</v>
      </c>
      <c r="T4" s="90" t="s">
        <v>37</v>
      </c>
      <c r="U4" s="229"/>
      <c r="V4" s="241"/>
      <c r="W4" s="235"/>
      <c r="X4" s="252"/>
      <c r="Y4" s="82" t="s">
        <v>44</v>
      </c>
      <c r="Z4" s="83" t="s">
        <v>44</v>
      </c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26" ht="15.75" customHeight="1">
      <c r="A5" s="42">
        <v>1</v>
      </c>
      <c r="B5" s="43" t="s">
        <v>0</v>
      </c>
      <c r="C5" s="125">
        <f>'15派遣役員 '!AI5</f>
        <v>5</v>
      </c>
      <c r="D5" s="27">
        <f>'15派遣役員 '!AD5</f>
        <v>9</v>
      </c>
      <c r="E5" s="153">
        <v>5</v>
      </c>
      <c r="F5" s="154">
        <v>2</v>
      </c>
      <c r="G5" s="155">
        <v>3</v>
      </c>
      <c r="H5" s="71">
        <f>SUM(E5:G5)</f>
        <v>10</v>
      </c>
      <c r="I5" s="44">
        <f>H5/$H$18</f>
        <v>0.1694915254237288</v>
      </c>
      <c r="J5" s="45">
        <f>I5*$J$18</f>
        <v>2.711864406779661</v>
      </c>
      <c r="K5" s="91">
        <v>3</v>
      </c>
      <c r="L5" s="74"/>
      <c r="M5" s="92"/>
      <c r="N5" s="93"/>
      <c r="O5" s="94"/>
      <c r="P5" s="95"/>
      <c r="Q5" s="96" t="s">
        <v>4</v>
      </c>
      <c r="R5" s="92" t="s">
        <v>4</v>
      </c>
      <c r="S5" s="97">
        <v>7</v>
      </c>
      <c r="T5" s="98">
        <v>5</v>
      </c>
      <c r="U5" s="99">
        <f>SUM(S5:T5)</f>
        <v>12</v>
      </c>
      <c r="V5" s="100">
        <f aca="true" t="shared" si="0" ref="V5:V17">U5/$U$18</f>
        <v>0.1875</v>
      </c>
      <c r="W5" s="101">
        <f aca="true" t="shared" si="1" ref="W5:W17">V5*$W$18</f>
        <v>1.5</v>
      </c>
      <c r="X5" s="102">
        <v>2</v>
      </c>
      <c r="Y5" s="74"/>
      <c r="Z5" s="46"/>
    </row>
    <row r="6" spans="1:26" ht="18" customHeight="1">
      <c r="A6" s="48">
        <v>3</v>
      </c>
      <c r="B6" s="49" t="s">
        <v>1</v>
      </c>
      <c r="C6" s="125">
        <f>'15派遣役員 '!AI6</f>
        <v>1</v>
      </c>
      <c r="D6" s="27">
        <f>'15派遣役員 '!AD6</f>
        <v>2</v>
      </c>
      <c r="E6" s="165">
        <v>2</v>
      </c>
      <c r="F6" s="159">
        <v>1</v>
      </c>
      <c r="G6" s="160">
        <v>1</v>
      </c>
      <c r="H6" s="47">
        <f aca="true" t="shared" si="2" ref="H6:H17">SUM(E6:G6)</f>
        <v>4</v>
      </c>
      <c r="I6" s="50">
        <f aca="true" t="shared" si="3" ref="I6:I17">H6/$H$18</f>
        <v>0.06779661016949153</v>
      </c>
      <c r="J6" s="51">
        <f>I6*$J$18</f>
        <v>1.0847457627118644</v>
      </c>
      <c r="K6" s="103">
        <v>1</v>
      </c>
      <c r="L6" s="75"/>
      <c r="M6" s="104"/>
      <c r="N6" s="105"/>
      <c r="O6" s="94"/>
      <c r="P6" s="95"/>
      <c r="Q6" s="106"/>
      <c r="R6" s="104"/>
      <c r="S6" s="107">
        <v>1</v>
      </c>
      <c r="T6" s="108">
        <v>1</v>
      </c>
      <c r="U6" s="109">
        <f aca="true" t="shared" si="4" ref="U6:U17">SUM(S6:T6)</f>
        <v>2</v>
      </c>
      <c r="V6" s="110">
        <f t="shared" si="0"/>
        <v>0.03125</v>
      </c>
      <c r="W6" s="106">
        <f t="shared" si="1"/>
        <v>0.25</v>
      </c>
      <c r="X6" s="112" t="s">
        <v>44</v>
      </c>
      <c r="Y6" s="76"/>
      <c r="Z6" s="53"/>
    </row>
    <row r="7" spans="1:26" ht="15" customHeight="1">
      <c r="A7" s="48">
        <v>4</v>
      </c>
      <c r="B7" s="49" t="s">
        <v>2</v>
      </c>
      <c r="C7" s="125">
        <f>'15派遣役員 '!AI7</f>
        <v>2</v>
      </c>
      <c r="D7" s="27">
        <f>'15派遣役員 '!AD7</f>
        <v>14</v>
      </c>
      <c r="E7" s="161">
        <v>2</v>
      </c>
      <c r="F7" s="157">
        <v>2</v>
      </c>
      <c r="G7" s="158"/>
      <c r="H7" s="47">
        <f t="shared" si="2"/>
        <v>4</v>
      </c>
      <c r="I7" s="50">
        <f t="shared" si="3"/>
        <v>0.06779661016949153</v>
      </c>
      <c r="J7" s="51">
        <f aca="true" t="shared" si="5" ref="J7:J16">I7*$J$18</f>
        <v>1.0847457627118644</v>
      </c>
      <c r="K7" s="103">
        <v>1</v>
      </c>
      <c r="L7" s="75"/>
      <c r="M7" s="104"/>
      <c r="N7" s="105"/>
      <c r="O7" s="94"/>
      <c r="P7" s="95"/>
      <c r="Q7" s="106"/>
      <c r="R7" s="104"/>
      <c r="S7" s="107">
        <v>2</v>
      </c>
      <c r="T7" s="108">
        <v>1</v>
      </c>
      <c r="U7" s="109">
        <f t="shared" si="4"/>
        <v>3</v>
      </c>
      <c r="V7" s="110">
        <f t="shared" si="0"/>
        <v>0.046875</v>
      </c>
      <c r="W7" s="106">
        <f t="shared" si="1"/>
        <v>0.375</v>
      </c>
      <c r="X7" s="112">
        <v>1</v>
      </c>
      <c r="Y7" s="76"/>
      <c r="Z7" s="53"/>
    </row>
    <row r="8" spans="1:26" ht="15" customHeight="1">
      <c r="A8" s="48">
        <v>6</v>
      </c>
      <c r="B8" s="49" t="s">
        <v>17</v>
      </c>
      <c r="C8" s="125">
        <f>'15派遣役員 '!AI8</f>
        <v>3</v>
      </c>
      <c r="D8" s="27">
        <f>'15派遣役員 '!AD8</f>
        <v>19</v>
      </c>
      <c r="E8" s="156">
        <v>4</v>
      </c>
      <c r="F8" s="170" t="s">
        <v>68</v>
      </c>
      <c r="G8" s="158">
        <v>2</v>
      </c>
      <c r="H8" s="47">
        <f t="shared" si="2"/>
        <v>6</v>
      </c>
      <c r="I8" s="50">
        <f t="shared" si="3"/>
        <v>0.1016949152542373</v>
      </c>
      <c r="J8" s="51">
        <f t="shared" si="5"/>
        <v>1.6271186440677967</v>
      </c>
      <c r="K8" s="75">
        <v>2</v>
      </c>
      <c r="L8" s="75"/>
      <c r="M8" s="104"/>
      <c r="N8" s="105"/>
      <c r="O8" s="94"/>
      <c r="P8" s="95"/>
      <c r="Q8" s="106"/>
      <c r="R8" s="104"/>
      <c r="S8" s="107">
        <v>8</v>
      </c>
      <c r="T8" s="108">
        <v>6</v>
      </c>
      <c r="U8" s="109">
        <f t="shared" si="4"/>
        <v>14</v>
      </c>
      <c r="V8" s="110">
        <f t="shared" si="0"/>
        <v>0.21875</v>
      </c>
      <c r="W8" s="106">
        <f t="shared" si="1"/>
        <v>1.75</v>
      </c>
      <c r="X8" s="111">
        <v>2</v>
      </c>
      <c r="Y8" s="75"/>
      <c r="Z8" s="52"/>
    </row>
    <row r="9" spans="1:26" ht="16.5" customHeight="1">
      <c r="A9" s="48">
        <v>7</v>
      </c>
      <c r="B9" s="49" t="s">
        <v>25</v>
      </c>
      <c r="C9" s="125">
        <f>'15派遣役員 '!AI9</f>
        <v>1</v>
      </c>
      <c r="D9" s="27">
        <f>'15派遣役員 '!AD9</f>
        <v>1</v>
      </c>
      <c r="E9" s="166">
        <v>1</v>
      </c>
      <c r="F9" s="157"/>
      <c r="G9" s="158"/>
      <c r="H9" s="47">
        <f t="shared" si="2"/>
        <v>1</v>
      </c>
      <c r="I9" s="50">
        <f t="shared" si="3"/>
        <v>0.01694915254237288</v>
      </c>
      <c r="J9" s="51">
        <f t="shared" si="5"/>
        <v>0.2711864406779661</v>
      </c>
      <c r="K9" s="75"/>
      <c r="L9" s="75"/>
      <c r="M9" s="104"/>
      <c r="N9" s="105"/>
      <c r="O9" s="94"/>
      <c r="P9" s="95"/>
      <c r="Q9" s="106"/>
      <c r="R9" s="104"/>
      <c r="S9" s="107">
        <v>1</v>
      </c>
      <c r="T9" s="108"/>
      <c r="U9" s="109">
        <f t="shared" si="4"/>
        <v>1</v>
      </c>
      <c r="V9" s="110">
        <f t="shared" si="0"/>
        <v>0.015625</v>
      </c>
      <c r="W9" s="106">
        <f t="shared" si="1"/>
        <v>0.125</v>
      </c>
      <c r="X9" s="111" t="s">
        <v>44</v>
      </c>
      <c r="Y9" s="75"/>
      <c r="Z9" s="52"/>
    </row>
    <row r="10" spans="1:26" ht="15.75" customHeight="1">
      <c r="A10" s="48">
        <v>8</v>
      </c>
      <c r="B10" s="49" t="s">
        <v>18</v>
      </c>
      <c r="C10" s="125">
        <f>'15派遣役員 '!AI10</f>
        <v>1</v>
      </c>
      <c r="D10" s="27">
        <f>'15派遣役員 '!AD10</f>
        <v>2</v>
      </c>
      <c r="E10" s="161">
        <v>1</v>
      </c>
      <c r="F10" s="170" t="s">
        <v>50</v>
      </c>
      <c r="G10" s="158">
        <v>1</v>
      </c>
      <c r="H10" s="47">
        <f t="shared" si="2"/>
        <v>2</v>
      </c>
      <c r="I10" s="50">
        <f t="shared" si="3"/>
        <v>0.03389830508474576</v>
      </c>
      <c r="J10" s="51">
        <f>I10*$J$18</f>
        <v>0.5423728813559322</v>
      </c>
      <c r="K10" s="75">
        <v>1</v>
      </c>
      <c r="L10" s="75"/>
      <c r="M10" s="104"/>
      <c r="N10" s="105"/>
      <c r="O10" s="94"/>
      <c r="P10" s="95"/>
      <c r="Q10" s="106"/>
      <c r="R10" s="104"/>
      <c r="S10" s="107" t="s">
        <v>70</v>
      </c>
      <c r="T10" s="108" t="s">
        <v>70</v>
      </c>
      <c r="U10" s="109">
        <f t="shared" si="4"/>
        <v>0</v>
      </c>
      <c r="V10" s="110">
        <f t="shared" si="0"/>
        <v>0</v>
      </c>
      <c r="W10" s="106">
        <f t="shared" si="1"/>
        <v>0</v>
      </c>
      <c r="X10" s="111" t="s">
        <v>45</v>
      </c>
      <c r="Y10" s="75"/>
      <c r="Z10" s="52"/>
    </row>
    <row r="11" spans="1:26" ht="15.75" customHeight="1">
      <c r="A11" s="48">
        <v>9</v>
      </c>
      <c r="B11" s="49" t="s">
        <v>16</v>
      </c>
      <c r="C11" s="125">
        <f>'15派遣役員 '!AI11</f>
        <v>1</v>
      </c>
      <c r="D11" s="27">
        <f>'15派遣役員 '!AD11</f>
        <v>2</v>
      </c>
      <c r="E11" s="161">
        <v>1</v>
      </c>
      <c r="F11" s="157">
        <v>1</v>
      </c>
      <c r="G11" s="158">
        <v>1</v>
      </c>
      <c r="H11" s="47">
        <f t="shared" si="2"/>
        <v>3</v>
      </c>
      <c r="I11" s="50">
        <f t="shared" si="3"/>
        <v>0.05084745762711865</v>
      </c>
      <c r="J11" s="51">
        <f t="shared" si="5"/>
        <v>0.8135593220338984</v>
      </c>
      <c r="K11" s="76">
        <v>1</v>
      </c>
      <c r="L11" s="76"/>
      <c r="M11" s="113"/>
      <c r="N11" s="105"/>
      <c r="O11" s="94"/>
      <c r="P11" s="95"/>
      <c r="Q11" s="106"/>
      <c r="R11" s="104"/>
      <c r="S11" s="107">
        <v>1</v>
      </c>
      <c r="T11" s="108">
        <v>1</v>
      </c>
      <c r="U11" s="109">
        <f t="shared" si="4"/>
        <v>2</v>
      </c>
      <c r="V11" s="110">
        <f t="shared" si="0"/>
        <v>0.03125</v>
      </c>
      <c r="W11" s="106">
        <f t="shared" si="1"/>
        <v>0.25</v>
      </c>
      <c r="X11" s="112"/>
      <c r="Y11" s="76"/>
      <c r="Z11" s="53"/>
    </row>
    <row r="12" spans="1:26" ht="16.5" customHeight="1">
      <c r="A12" s="48">
        <v>10</v>
      </c>
      <c r="B12" s="49" t="s">
        <v>14</v>
      </c>
      <c r="C12" s="125">
        <f>'15派遣役員 '!AI12</f>
        <v>2</v>
      </c>
      <c r="D12" s="27">
        <f>'15派遣役員 '!AD12</f>
        <v>21</v>
      </c>
      <c r="E12" s="161">
        <v>1</v>
      </c>
      <c r="F12" s="157">
        <v>5</v>
      </c>
      <c r="G12" s="158"/>
      <c r="H12" s="47">
        <f t="shared" si="2"/>
        <v>6</v>
      </c>
      <c r="I12" s="50">
        <f t="shared" si="3"/>
        <v>0.1016949152542373</v>
      </c>
      <c r="J12" s="51">
        <f t="shared" si="5"/>
        <v>1.6271186440677967</v>
      </c>
      <c r="K12" s="76">
        <v>2</v>
      </c>
      <c r="L12" s="76"/>
      <c r="M12" s="113"/>
      <c r="N12" s="105"/>
      <c r="O12" s="94"/>
      <c r="P12" s="95"/>
      <c r="Q12" s="106"/>
      <c r="R12" s="104"/>
      <c r="S12" s="107">
        <v>4</v>
      </c>
      <c r="T12" s="108" t="s">
        <v>71</v>
      </c>
      <c r="U12" s="109">
        <f t="shared" si="4"/>
        <v>4</v>
      </c>
      <c r="V12" s="110">
        <f t="shared" si="0"/>
        <v>0.0625</v>
      </c>
      <c r="W12" s="106">
        <f t="shared" si="1"/>
        <v>0.5</v>
      </c>
      <c r="X12" s="112">
        <v>1</v>
      </c>
      <c r="Y12" s="76"/>
      <c r="Z12" s="64"/>
    </row>
    <row r="13" spans="1:26" ht="18" customHeight="1">
      <c r="A13" s="48">
        <v>11</v>
      </c>
      <c r="B13" s="49" t="s">
        <v>13</v>
      </c>
      <c r="C13" s="125">
        <f>'15派遣役員 '!AI13</f>
        <v>4</v>
      </c>
      <c r="D13" s="27">
        <f>'15派遣役員 '!AD13</f>
        <v>25</v>
      </c>
      <c r="E13" s="161">
        <v>8</v>
      </c>
      <c r="F13" s="157"/>
      <c r="G13" s="158">
        <v>0</v>
      </c>
      <c r="H13" s="47">
        <f t="shared" si="2"/>
        <v>8</v>
      </c>
      <c r="I13" s="50">
        <f>H13/$H$18</f>
        <v>0.13559322033898305</v>
      </c>
      <c r="J13" s="51">
        <f t="shared" si="5"/>
        <v>2.169491525423729</v>
      </c>
      <c r="K13" s="76">
        <v>2</v>
      </c>
      <c r="L13" s="76"/>
      <c r="M13" s="113"/>
      <c r="N13" s="105"/>
      <c r="O13" s="94"/>
      <c r="P13" s="95"/>
      <c r="Q13" s="106"/>
      <c r="R13" s="104"/>
      <c r="S13" s="107">
        <v>6</v>
      </c>
      <c r="T13" s="108">
        <v>5</v>
      </c>
      <c r="U13" s="109">
        <f t="shared" si="4"/>
        <v>11</v>
      </c>
      <c r="V13" s="110">
        <f t="shared" si="0"/>
        <v>0.171875</v>
      </c>
      <c r="W13" s="106">
        <f t="shared" si="1"/>
        <v>1.375</v>
      </c>
      <c r="X13" s="112">
        <v>1</v>
      </c>
      <c r="Y13" s="76"/>
      <c r="Z13" s="53"/>
    </row>
    <row r="14" spans="1:26" ht="21" customHeight="1">
      <c r="A14" s="48">
        <v>12</v>
      </c>
      <c r="B14" s="49" t="s">
        <v>5</v>
      </c>
      <c r="C14" s="125">
        <f>'15派遣役員 '!AI14</f>
        <v>1</v>
      </c>
      <c r="D14" s="27">
        <f>'15派遣役員 '!AD14</f>
        <v>4</v>
      </c>
      <c r="E14" s="161">
        <v>2</v>
      </c>
      <c r="F14" s="158"/>
      <c r="G14" s="158"/>
      <c r="H14" s="47">
        <f t="shared" si="2"/>
        <v>2</v>
      </c>
      <c r="I14" s="50">
        <f t="shared" si="3"/>
        <v>0.03389830508474576</v>
      </c>
      <c r="J14" s="51">
        <f t="shared" si="5"/>
        <v>0.5423728813559322</v>
      </c>
      <c r="K14" s="76" t="s">
        <v>66</v>
      </c>
      <c r="L14" s="76"/>
      <c r="M14" s="113"/>
      <c r="N14" s="105"/>
      <c r="O14" s="94"/>
      <c r="P14" s="95"/>
      <c r="Q14" s="106"/>
      <c r="R14" s="104"/>
      <c r="S14" s="107">
        <v>1</v>
      </c>
      <c r="T14" s="108">
        <v>1</v>
      </c>
      <c r="U14" s="109">
        <f t="shared" si="4"/>
        <v>2</v>
      </c>
      <c r="V14" s="110">
        <f t="shared" si="0"/>
        <v>0.03125</v>
      </c>
      <c r="W14" s="106">
        <f t="shared" si="1"/>
        <v>0.25</v>
      </c>
      <c r="X14" s="112" t="s">
        <v>44</v>
      </c>
      <c r="Y14" s="76"/>
      <c r="Z14" s="53"/>
    </row>
    <row r="15" spans="1:26" ht="15" customHeight="1">
      <c r="A15" s="54">
        <v>13</v>
      </c>
      <c r="B15" s="49" t="s">
        <v>6</v>
      </c>
      <c r="C15" s="125">
        <f>'15派遣役員 '!AI15</f>
        <v>1</v>
      </c>
      <c r="D15" s="27">
        <f>'15派遣役員 '!AD15</f>
        <v>1</v>
      </c>
      <c r="E15" s="161">
        <v>2</v>
      </c>
      <c r="F15" s="158">
        <v>2</v>
      </c>
      <c r="G15" s="268" t="s">
        <v>69</v>
      </c>
      <c r="H15" s="47">
        <f t="shared" si="2"/>
        <v>4</v>
      </c>
      <c r="I15" s="50">
        <f t="shared" si="3"/>
        <v>0.06779661016949153</v>
      </c>
      <c r="J15" s="51">
        <f t="shared" si="5"/>
        <v>1.0847457627118644</v>
      </c>
      <c r="K15" s="76">
        <v>1</v>
      </c>
      <c r="L15" s="76"/>
      <c r="M15" s="113"/>
      <c r="N15" s="114"/>
      <c r="O15" s="94"/>
      <c r="P15" s="95"/>
      <c r="Q15" s="106"/>
      <c r="R15" s="104"/>
      <c r="S15" s="107">
        <v>2</v>
      </c>
      <c r="T15" s="108">
        <v>1</v>
      </c>
      <c r="U15" s="109">
        <f t="shared" si="4"/>
        <v>3</v>
      </c>
      <c r="V15" s="110">
        <f t="shared" si="0"/>
        <v>0.046875</v>
      </c>
      <c r="W15" s="106">
        <f t="shared" si="1"/>
        <v>0.375</v>
      </c>
      <c r="X15" s="111" t="s">
        <v>45</v>
      </c>
      <c r="Y15" s="75"/>
      <c r="Z15" s="52"/>
    </row>
    <row r="16" spans="1:26" ht="15" customHeight="1">
      <c r="A16" s="48">
        <v>14</v>
      </c>
      <c r="B16" s="49" t="s">
        <v>46</v>
      </c>
      <c r="C16" s="125">
        <f>'15派遣役員 '!AI16</f>
        <v>1</v>
      </c>
      <c r="D16" s="27">
        <f>'15派遣役員 '!AD16</f>
        <v>0</v>
      </c>
      <c r="E16" s="161"/>
      <c r="F16" s="171">
        <v>1</v>
      </c>
      <c r="G16" s="158"/>
      <c r="H16" s="47">
        <f t="shared" si="2"/>
        <v>1</v>
      </c>
      <c r="I16" s="50">
        <f t="shared" si="3"/>
        <v>0.01694915254237288</v>
      </c>
      <c r="J16" s="51">
        <f t="shared" si="5"/>
        <v>0.2711864406779661</v>
      </c>
      <c r="K16" s="76"/>
      <c r="L16" s="76"/>
      <c r="M16" s="113"/>
      <c r="N16" s="105"/>
      <c r="O16" s="94"/>
      <c r="P16" s="95"/>
      <c r="Q16" s="106"/>
      <c r="R16" s="104"/>
      <c r="S16" s="107"/>
      <c r="T16" s="108"/>
      <c r="U16" s="109">
        <f t="shared" si="4"/>
        <v>0</v>
      </c>
      <c r="V16" s="110">
        <f t="shared" si="0"/>
        <v>0</v>
      </c>
      <c r="W16" s="106">
        <f t="shared" si="1"/>
        <v>0</v>
      </c>
      <c r="X16" s="111"/>
      <c r="Y16" s="75"/>
      <c r="Z16" s="55"/>
    </row>
    <row r="17" spans="1:26" ht="18" customHeight="1">
      <c r="A17" s="48">
        <v>15</v>
      </c>
      <c r="B17" s="49" t="s">
        <v>15</v>
      </c>
      <c r="C17" s="125">
        <f>'15派遣役員 '!AI17</f>
        <v>3</v>
      </c>
      <c r="D17" s="27">
        <f>'15派遣役員 '!AD17</f>
        <v>29</v>
      </c>
      <c r="E17" s="162">
        <v>4</v>
      </c>
      <c r="F17" s="163">
        <v>3</v>
      </c>
      <c r="G17" s="163">
        <v>1</v>
      </c>
      <c r="H17" s="135">
        <f t="shared" si="2"/>
        <v>8</v>
      </c>
      <c r="I17" s="136">
        <f t="shared" si="3"/>
        <v>0.13559322033898305</v>
      </c>
      <c r="J17" s="137">
        <f>I17*$J$18</f>
        <v>2.169491525423729</v>
      </c>
      <c r="K17" s="138">
        <v>2</v>
      </c>
      <c r="L17" s="138"/>
      <c r="M17" s="139"/>
      <c r="N17" s="140"/>
      <c r="O17" s="141"/>
      <c r="P17" s="142"/>
      <c r="Q17" s="143" t="s">
        <v>4</v>
      </c>
      <c r="R17" s="144" t="s">
        <v>4</v>
      </c>
      <c r="S17" s="145">
        <v>6</v>
      </c>
      <c r="T17" s="146">
        <v>4</v>
      </c>
      <c r="U17" s="147">
        <f t="shared" si="4"/>
        <v>10</v>
      </c>
      <c r="V17" s="148">
        <f t="shared" si="0"/>
        <v>0.15625</v>
      </c>
      <c r="W17" s="143">
        <f t="shared" si="1"/>
        <v>1.25</v>
      </c>
      <c r="X17" s="149">
        <v>1</v>
      </c>
      <c r="Y17" s="150"/>
      <c r="Z17" s="151"/>
    </row>
    <row r="18" spans="1:26" ht="18.75" customHeight="1" thickBot="1">
      <c r="A18" s="56" t="s">
        <v>4</v>
      </c>
      <c r="B18" s="217" t="s">
        <v>30</v>
      </c>
      <c r="C18" s="218"/>
      <c r="D18" s="219"/>
      <c r="E18" s="58">
        <f>SUM(E5:E17)</f>
        <v>33</v>
      </c>
      <c r="F18" s="57">
        <f>SUM(F5:F17)</f>
        <v>17</v>
      </c>
      <c r="G18" s="59">
        <f>SUM(G5:G17)</f>
        <v>9</v>
      </c>
      <c r="H18" s="134">
        <f>SUM(H5:H17)</f>
        <v>59</v>
      </c>
      <c r="I18" s="73">
        <f>SUM(I5:I17)</f>
        <v>0.9999999999999999</v>
      </c>
      <c r="J18" s="152">
        <v>16</v>
      </c>
      <c r="K18" s="115">
        <f>SUM(K5:K17)</f>
        <v>16</v>
      </c>
      <c r="L18" s="77">
        <f>SUM(L5:L17)</f>
        <v>0</v>
      </c>
      <c r="M18" s="116">
        <f>SUM(M5:M17)</f>
        <v>0</v>
      </c>
      <c r="N18" s="117"/>
      <c r="O18" s="118">
        <f>SUM(O5:O17)</f>
        <v>0</v>
      </c>
      <c r="P18" s="119">
        <v>3</v>
      </c>
      <c r="Q18" s="119"/>
      <c r="R18" s="116">
        <f>SUM(R5:R17)</f>
        <v>0</v>
      </c>
      <c r="S18" s="119">
        <f>SUM(S5:S17)</f>
        <v>39</v>
      </c>
      <c r="T18" s="120">
        <f>SUM(T5:T17)</f>
        <v>25</v>
      </c>
      <c r="U18" s="121">
        <f>SUM(U5:U17)</f>
        <v>64</v>
      </c>
      <c r="V18" s="122">
        <f>SUM(V5:V17)</f>
        <v>1</v>
      </c>
      <c r="W18" s="123">
        <v>8</v>
      </c>
      <c r="X18" s="77">
        <f>SUM(X5:X17)</f>
        <v>8</v>
      </c>
      <c r="Y18" s="77">
        <f>SUM(Y5:Y17)</f>
        <v>0</v>
      </c>
      <c r="Z18" s="60">
        <f>SUM(Z5:Z17)</f>
        <v>0</v>
      </c>
    </row>
    <row r="19" spans="8:25" ht="16.5">
      <c r="H19" s="61" t="s">
        <v>4</v>
      </c>
      <c r="V19" s="79" t="s">
        <v>3</v>
      </c>
      <c r="W19" s="124" t="s">
        <v>4</v>
      </c>
      <c r="X19" s="78"/>
      <c r="Y19" s="78"/>
    </row>
    <row r="20" ht="16.5">
      <c r="I20" s="61"/>
    </row>
  </sheetData>
  <sheetProtection/>
  <mergeCells count="21">
    <mergeCell ref="Y2:Z3"/>
    <mergeCell ref="X2:X4"/>
    <mergeCell ref="W2:W4"/>
    <mergeCell ref="N2:N4"/>
    <mergeCell ref="V2:V4"/>
    <mergeCell ref="H2:H4"/>
    <mergeCell ref="C2:C4"/>
    <mergeCell ref="R2:R3"/>
    <mergeCell ref="Q2:Q4"/>
    <mergeCell ref="D2:D4"/>
    <mergeCell ref="K2:K4"/>
    <mergeCell ref="A1:A4"/>
    <mergeCell ref="B1:B4"/>
    <mergeCell ref="E1:Z1"/>
    <mergeCell ref="I2:I4"/>
    <mergeCell ref="J2:J4"/>
    <mergeCell ref="B18:D18"/>
    <mergeCell ref="L2:M3"/>
    <mergeCell ref="P2:P4"/>
    <mergeCell ref="U2:U4"/>
    <mergeCell ref="O2:O4"/>
  </mergeCells>
  <printOptions/>
  <pageMargins left="0.3937007874015748" right="0.3937007874015748" top="0.33" bottom="0.27" header="0.38" footer="0.29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pane ySplit="7" topLeftCell="BM8" activePane="bottomLeft" state="frozen"/>
      <selection pane="topLeft" activeCell="A1" sqref="A1"/>
      <selection pane="bottomLeft" activeCell="P22" sqref="P22"/>
    </sheetView>
  </sheetViews>
  <sheetFormatPr defaultColWidth="9.00390625" defaultRowHeight="13.5"/>
  <cols>
    <col min="1" max="1" width="4.50390625" style="172" bestFit="1" customWidth="1"/>
    <col min="2" max="2" width="17.625" style="172" customWidth="1"/>
    <col min="3" max="12" width="9.125" style="172" customWidth="1"/>
    <col min="13" max="13" width="10.50390625" style="172" customWidth="1"/>
    <col min="14" max="16384" width="9.00390625" style="172" customWidth="1"/>
  </cols>
  <sheetData>
    <row r="1" ht="18" customHeight="1">
      <c r="B1" s="173" t="s">
        <v>51</v>
      </c>
    </row>
    <row r="2" spans="2:13" ht="18" customHeight="1">
      <c r="B2" s="173" t="s">
        <v>8</v>
      </c>
      <c r="K2" s="261" t="s">
        <v>52</v>
      </c>
      <c r="L2" s="261"/>
      <c r="M2" s="172" t="s">
        <v>53</v>
      </c>
    </row>
    <row r="3" spans="1:13" ht="16.5">
      <c r="A3" s="262"/>
      <c r="B3" s="263" t="s">
        <v>54</v>
      </c>
      <c r="C3" s="265" t="s">
        <v>72</v>
      </c>
      <c r="D3" s="266"/>
      <c r="E3" s="266"/>
      <c r="F3" s="266"/>
      <c r="G3" s="266"/>
      <c r="H3" s="266"/>
      <c r="I3" s="266"/>
      <c r="J3" s="266"/>
      <c r="K3" s="266"/>
      <c r="L3" s="266"/>
      <c r="M3" s="175"/>
    </row>
    <row r="4" spans="1:13" ht="16.5">
      <c r="A4" s="262"/>
      <c r="B4" s="264"/>
      <c r="C4" s="176" t="s">
        <v>26</v>
      </c>
      <c r="D4" s="177" t="s">
        <v>55</v>
      </c>
      <c r="E4" s="176" t="s">
        <v>27</v>
      </c>
      <c r="F4" s="176" t="s">
        <v>56</v>
      </c>
      <c r="G4" s="178" t="s">
        <v>57</v>
      </c>
      <c r="H4" s="176" t="s">
        <v>58</v>
      </c>
      <c r="I4" s="176" t="s">
        <v>56</v>
      </c>
      <c r="J4" s="176" t="s">
        <v>57</v>
      </c>
      <c r="K4" s="267" t="s">
        <v>59</v>
      </c>
      <c r="L4" s="266"/>
      <c r="M4" s="174" t="s">
        <v>60</v>
      </c>
    </row>
    <row r="5" spans="1:13" ht="16.5">
      <c r="A5" s="262"/>
      <c r="B5" s="264"/>
      <c r="C5" s="179">
        <v>5000</v>
      </c>
      <c r="D5" s="179">
        <v>5000</v>
      </c>
      <c r="E5" s="179">
        <v>4000</v>
      </c>
      <c r="F5" s="179">
        <v>4000</v>
      </c>
      <c r="G5" s="179">
        <v>4000</v>
      </c>
      <c r="H5" s="179">
        <v>4000</v>
      </c>
      <c r="I5" s="179">
        <v>4000</v>
      </c>
      <c r="J5" s="179">
        <v>4000</v>
      </c>
      <c r="K5" s="179">
        <v>4000</v>
      </c>
      <c r="L5" s="179">
        <v>4000</v>
      </c>
      <c r="M5" s="174"/>
    </row>
    <row r="6" spans="1:13" ht="13.5" customHeight="1">
      <c r="A6" s="262"/>
      <c r="B6" s="264"/>
      <c r="C6" s="176" t="s">
        <v>73</v>
      </c>
      <c r="D6" s="176" t="s">
        <v>47</v>
      </c>
      <c r="E6" s="176" t="s">
        <v>47</v>
      </c>
      <c r="F6" s="176" t="s">
        <v>61</v>
      </c>
      <c r="G6" s="176" t="s">
        <v>62</v>
      </c>
      <c r="H6" s="176" t="s">
        <v>62</v>
      </c>
      <c r="I6" s="176" t="s">
        <v>62</v>
      </c>
      <c r="J6" s="176" t="s">
        <v>62</v>
      </c>
      <c r="K6" s="267" t="s">
        <v>36</v>
      </c>
      <c r="L6" s="267"/>
      <c r="M6" s="174" t="s">
        <v>63</v>
      </c>
    </row>
    <row r="7" spans="1:13" ht="13.5" customHeight="1">
      <c r="A7" s="262"/>
      <c r="B7" s="264"/>
      <c r="C7" s="180">
        <v>42020</v>
      </c>
      <c r="D7" s="180">
        <v>42020</v>
      </c>
      <c r="E7" s="180">
        <v>42021</v>
      </c>
      <c r="F7" s="181">
        <v>42043</v>
      </c>
      <c r="G7" s="181">
        <v>42043</v>
      </c>
      <c r="H7" s="181">
        <v>42064</v>
      </c>
      <c r="I7" s="181">
        <v>42071</v>
      </c>
      <c r="J7" s="181">
        <v>42071</v>
      </c>
      <c r="K7" s="182">
        <v>42077</v>
      </c>
      <c r="L7" s="182">
        <v>42078</v>
      </c>
      <c r="M7" s="183"/>
    </row>
    <row r="8" spans="1:13" ht="19.5" customHeight="1">
      <c r="A8" s="175">
        <v>1</v>
      </c>
      <c r="B8" s="184" t="s">
        <v>0</v>
      </c>
      <c r="C8" s="185">
        <v>5</v>
      </c>
      <c r="D8" s="185">
        <v>3</v>
      </c>
      <c r="E8" s="185">
        <v>3</v>
      </c>
      <c r="F8" s="185">
        <v>4</v>
      </c>
      <c r="G8" s="185">
        <v>1</v>
      </c>
      <c r="H8" s="185">
        <v>2</v>
      </c>
      <c r="I8" s="185">
        <v>3</v>
      </c>
      <c r="J8" s="185">
        <v>1</v>
      </c>
      <c r="K8" s="185">
        <v>7</v>
      </c>
      <c r="L8" s="185">
        <v>5</v>
      </c>
      <c r="M8" s="186">
        <f>C8*5000+D8*5000+E8*4000+F8*4000+G8*4000+H8*4000+I8*4000+K8*4000+L8*4000+J8*4000</f>
        <v>144000</v>
      </c>
    </row>
    <row r="9" spans="1:13" ht="19.5" customHeight="1">
      <c r="A9" s="175">
        <f aca="true" t="shared" si="0" ref="A9:A24">+A8+1</f>
        <v>2</v>
      </c>
      <c r="B9" s="184" t="s">
        <v>74</v>
      </c>
      <c r="C9" s="185">
        <v>2</v>
      </c>
      <c r="D9" s="185">
        <v>1</v>
      </c>
      <c r="E9" s="185">
        <v>1</v>
      </c>
      <c r="F9" s="185">
        <v>1</v>
      </c>
      <c r="G9" s="185"/>
      <c r="H9" s="185"/>
      <c r="I9" s="185">
        <v>1</v>
      </c>
      <c r="J9" s="185"/>
      <c r="K9" s="185">
        <v>1</v>
      </c>
      <c r="L9" s="185">
        <v>1</v>
      </c>
      <c r="M9" s="186">
        <f>C9*5000+D9*5000+E9*4000+F9*4000+G9*4000+H9*4000+I9*4000+K9*4000+L9*4000+J9*4000</f>
        <v>35000</v>
      </c>
    </row>
    <row r="10" spans="1:13" s="188" customFormat="1" ht="19.5" customHeight="1">
      <c r="A10" s="187">
        <f>+A9+1</f>
        <v>3</v>
      </c>
      <c r="B10" s="184" t="s">
        <v>2</v>
      </c>
      <c r="C10" s="185">
        <v>2</v>
      </c>
      <c r="D10" s="185">
        <v>2</v>
      </c>
      <c r="E10" s="185"/>
      <c r="F10" s="185"/>
      <c r="G10" s="185">
        <v>1</v>
      </c>
      <c r="H10" s="185"/>
      <c r="I10" s="185"/>
      <c r="J10" s="185">
        <v>1</v>
      </c>
      <c r="K10" s="185">
        <v>2</v>
      </c>
      <c r="L10" s="185">
        <v>1</v>
      </c>
      <c r="M10" s="186">
        <f aca="true" t="shared" si="1" ref="M10:M20">C10*5000+D10*5000+E10*4000+F10*4000+G10*4000+H10*4000+I10*4000+K10*4000+L10*4000+J10*4000</f>
        <v>40000</v>
      </c>
    </row>
    <row r="11" spans="1:13" ht="19.5" customHeight="1">
      <c r="A11" s="175">
        <f t="shared" si="0"/>
        <v>4</v>
      </c>
      <c r="B11" s="184" t="s">
        <v>17</v>
      </c>
      <c r="C11" s="185">
        <v>4</v>
      </c>
      <c r="D11" s="185"/>
      <c r="E11" s="185">
        <v>2</v>
      </c>
      <c r="F11" s="185">
        <v>5</v>
      </c>
      <c r="G11" s="185"/>
      <c r="H11" s="185">
        <v>2</v>
      </c>
      <c r="I11" s="185">
        <v>5</v>
      </c>
      <c r="J11" s="185"/>
      <c r="K11" s="185">
        <v>8</v>
      </c>
      <c r="L11" s="185">
        <v>6</v>
      </c>
      <c r="M11" s="186">
        <f t="shared" si="1"/>
        <v>132000</v>
      </c>
    </row>
    <row r="12" spans="1:13" ht="19.5" customHeight="1">
      <c r="A12" s="175">
        <f t="shared" si="0"/>
        <v>5</v>
      </c>
      <c r="B12" s="184" t="s">
        <v>25</v>
      </c>
      <c r="C12" s="185">
        <v>1</v>
      </c>
      <c r="D12" s="185"/>
      <c r="E12" s="185"/>
      <c r="F12" s="185"/>
      <c r="G12" s="185"/>
      <c r="H12" s="185"/>
      <c r="I12" s="185"/>
      <c r="J12" s="185"/>
      <c r="K12" s="185">
        <v>1</v>
      </c>
      <c r="L12" s="185"/>
      <c r="M12" s="186">
        <f t="shared" si="1"/>
        <v>9000</v>
      </c>
    </row>
    <row r="13" spans="1:13" ht="19.5" customHeight="1">
      <c r="A13" s="175">
        <f t="shared" si="0"/>
        <v>6</v>
      </c>
      <c r="B13" s="184" t="s">
        <v>18</v>
      </c>
      <c r="C13" s="185">
        <v>1</v>
      </c>
      <c r="D13" s="185"/>
      <c r="E13" s="185">
        <v>1</v>
      </c>
      <c r="F13" s="185"/>
      <c r="G13" s="185"/>
      <c r="H13" s="185"/>
      <c r="I13" s="185">
        <v>1</v>
      </c>
      <c r="J13" s="185"/>
      <c r="K13" s="185"/>
      <c r="L13" s="185"/>
      <c r="M13" s="186">
        <f t="shared" si="1"/>
        <v>13000</v>
      </c>
    </row>
    <row r="14" spans="1:13" ht="19.5" customHeight="1">
      <c r="A14" s="175">
        <f t="shared" si="0"/>
        <v>7</v>
      </c>
      <c r="B14" s="184" t="s">
        <v>16</v>
      </c>
      <c r="C14" s="185">
        <v>1</v>
      </c>
      <c r="D14" s="185">
        <v>1</v>
      </c>
      <c r="E14" s="185">
        <v>1</v>
      </c>
      <c r="F14" s="185">
        <v>1</v>
      </c>
      <c r="G14" s="185"/>
      <c r="H14" s="185"/>
      <c r="I14" s="185">
        <v>1</v>
      </c>
      <c r="J14" s="185"/>
      <c r="K14" s="185">
        <v>1</v>
      </c>
      <c r="L14" s="185">
        <v>1</v>
      </c>
      <c r="M14" s="186">
        <f t="shared" si="1"/>
        <v>30000</v>
      </c>
    </row>
    <row r="15" spans="1:13" ht="19.5" customHeight="1">
      <c r="A15" s="175">
        <f t="shared" si="0"/>
        <v>8</v>
      </c>
      <c r="B15" s="184" t="s">
        <v>14</v>
      </c>
      <c r="C15" s="185">
        <v>1</v>
      </c>
      <c r="D15" s="185">
        <v>5</v>
      </c>
      <c r="E15" s="185"/>
      <c r="F15" s="185">
        <v>1</v>
      </c>
      <c r="G15" s="185">
        <v>4</v>
      </c>
      <c r="H15" s="185"/>
      <c r="I15" s="185">
        <v>1</v>
      </c>
      <c r="J15" s="185">
        <v>2</v>
      </c>
      <c r="K15" s="185">
        <v>4</v>
      </c>
      <c r="L15" s="185"/>
      <c r="M15" s="186">
        <f t="shared" si="1"/>
        <v>78000</v>
      </c>
    </row>
    <row r="16" spans="1:13" ht="19.5" customHeight="1">
      <c r="A16" s="175">
        <f t="shared" si="0"/>
        <v>9</v>
      </c>
      <c r="B16" s="184" t="s">
        <v>75</v>
      </c>
      <c r="C16" s="185">
        <v>8</v>
      </c>
      <c r="D16" s="185"/>
      <c r="E16" s="185">
        <v>1</v>
      </c>
      <c r="F16" s="185">
        <v>4</v>
      </c>
      <c r="G16" s="185"/>
      <c r="H16" s="185">
        <v>1</v>
      </c>
      <c r="I16" s="185">
        <v>5</v>
      </c>
      <c r="J16" s="185"/>
      <c r="K16" s="185">
        <v>6</v>
      </c>
      <c r="L16" s="185">
        <v>5</v>
      </c>
      <c r="M16" s="186">
        <f t="shared" si="1"/>
        <v>128000</v>
      </c>
    </row>
    <row r="17" spans="1:13" ht="19.5" customHeight="1">
      <c r="A17" s="175">
        <f t="shared" si="0"/>
        <v>10</v>
      </c>
      <c r="B17" s="184" t="s">
        <v>5</v>
      </c>
      <c r="C17" s="185">
        <v>2</v>
      </c>
      <c r="D17" s="185"/>
      <c r="E17" s="185"/>
      <c r="F17" s="185"/>
      <c r="G17" s="185">
        <v>1</v>
      </c>
      <c r="H17" s="185"/>
      <c r="I17" s="185"/>
      <c r="J17" s="185"/>
      <c r="K17" s="185">
        <v>1</v>
      </c>
      <c r="L17" s="185">
        <v>1</v>
      </c>
      <c r="M17" s="186">
        <f t="shared" si="1"/>
        <v>22000</v>
      </c>
    </row>
    <row r="18" spans="1:13" ht="19.5" customHeight="1">
      <c r="A18" s="175">
        <f t="shared" si="0"/>
        <v>11</v>
      </c>
      <c r="B18" s="184" t="s">
        <v>76</v>
      </c>
      <c r="C18" s="185">
        <v>2</v>
      </c>
      <c r="D18" s="185">
        <v>2</v>
      </c>
      <c r="E18" s="185"/>
      <c r="F18" s="185">
        <v>1</v>
      </c>
      <c r="G18" s="185"/>
      <c r="H18" s="185"/>
      <c r="I18" s="185">
        <v>2</v>
      </c>
      <c r="J18" s="185"/>
      <c r="K18" s="185">
        <v>2</v>
      </c>
      <c r="L18" s="185">
        <v>1</v>
      </c>
      <c r="M18" s="186">
        <f t="shared" si="1"/>
        <v>44000</v>
      </c>
    </row>
    <row r="19" spans="1:13" ht="19.5" customHeight="1">
      <c r="A19" s="175">
        <f t="shared" si="0"/>
        <v>12</v>
      </c>
      <c r="B19" s="184" t="s">
        <v>77</v>
      </c>
      <c r="C19" s="185"/>
      <c r="D19" s="185">
        <v>1</v>
      </c>
      <c r="E19" s="185"/>
      <c r="F19" s="185"/>
      <c r="G19" s="185"/>
      <c r="H19" s="185"/>
      <c r="I19" s="185"/>
      <c r="J19" s="185">
        <v>1</v>
      </c>
      <c r="K19" s="185"/>
      <c r="L19" s="185"/>
      <c r="M19" s="186">
        <f t="shared" si="1"/>
        <v>9000</v>
      </c>
    </row>
    <row r="20" spans="1:13" ht="19.5" customHeight="1">
      <c r="A20" s="175">
        <f t="shared" si="0"/>
        <v>13</v>
      </c>
      <c r="B20" s="184" t="s">
        <v>78</v>
      </c>
      <c r="C20" s="185">
        <v>4</v>
      </c>
      <c r="D20" s="185">
        <v>3</v>
      </c>
      <c r="E20" s="185">
        <v>1</v>
      </c>
      <c r="F20" s="185">
        <v>2</v>
      </c>
      <c r="G20" s="185">
        <v>1</v>
      </c>
      <c r="H20" s="185"/>
      <c r="I20" s="185">
        <v>2</v>
      </c>
      <c r="J20" s="185"/>
      <c r="K20" s="185">
        <v>6</v>
      </c>
      <c r="L20" s="185">
        <v>4</v>
      </c>
      <c r="M20" s="186">
        <f t="shared" si="1"/>
        <v>99000</v>
      </c>
    </row>
    <row r="21" spans="1:13" ht="19.5" customHeight="1">
      <c r="A21" s="175">
        <f t="shared" si="0"/>
        <v>14</v>
      </c>
      <c r="B21" s="184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6">
        <f>C21*5000+D21*5000+E21*4000+F21*4000+G21*4000+H21*4000+I21*4000+K21*4000+L21*4000+J21*4000</f>
        <v>0</v>
      </c>
    </row>
    <row r="22" spans="1:13" ht="19.5" customHeight="1">
      <c r="A22" s="175">
        <f t="shared" si="0"/>
        <v>15</v>
      </c>
      <c r="B22" s="189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83"/>
    </row>
    <row r="23" spans="1:13" ht="19.5" customHeight="1">
      <c r="A23" s="175">
        <f t="shared" si="0"/>
        <v>16</v>
      </c>
      <c r="B23" s="189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83"/>
    </row>
    <row r="24" spans="1:13" ht="19.5" customHeight="1">
      <c r="A24" s="175">
        <f t="shared" si="0"/>
        <v>17</v>
      </c>
      <c r="B24" s="175"/>
      <c r="C24" s="269">
        <f>SUM(C8:C23)</f>
        <v>33</v>
      </c>
      <c r="D24" s="270">
        <f aca="true" t="shared" si="2" ref="D24:L24">SUM(D8:D23)</f>
        <v>18</v>
      </c>
      <c r="E24" s="270">
        <f t="shared" si="2"/>
        <v>10</v>
      </c>
      <c r="F24" s="270">
        <f t="shared" si="2"/>
        <v>19</v>
      </c>
      <c r="G24" s="270">
        <f t="shared" si="2"/>
        <v>8</v>
      </c>
      <c r="H24" s="270">
        <f t="shared" si="2"/>
        <v>5</v>
      </c>
      <c r="I24" s="270">
        <f t="shared" si="2"/>
        <v>21</v>
      </c>
      <c r="J24" s="270">
        <f>SUM(J8:J23)</f>
        <v>5</v>
      </c>
      <c r="K24" s="270">
        <f t="shared" si="2"/>
        <v>39</v>
      </c>
      <c r="L24" s="270">
        <f t="shared" si="2"/>
        <v>25</v>
      </c>
      <c r="M24" s="190">
        <f>SUM(M8:M23)</f>
        <v>783000</v>
      </c>
    </row>
    <row r="25" spans="1:13" ht="22.5" customHeight="1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</row>
    <row r="26" spans="2:12" ht="16.5">
      <c r="B26" s="191" t="s">
        <v>64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</row>
    <row r="27" spans="2:12" ht="16.5">
      <c r="B27" s="191" t="s">
        <v>65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</row>
    <row r="28" spans="2:12" ht="16.5"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</row>
    <row r="31" ht="16.5">
      <c r="C31" s="192"/>
    </row>
  </sheetData>
  <sheetProtection/>
  <mergeCells count="6">
    <mergeCell ref="K2:L2"/>
    <mergeCell ref="A3:A7"/>
    <mergeCell ref="B3:B7"/>
    <mergeCell ref="C3:L3"/>
    <mergeCell ref="K4:L4"/>
    <mergeCell ref="K6:L6"/>
  </mergeCells>
  <printOptions/>
  <pageMargins left="0.7874015748031497" right="0.3937007874015748" top="0.6299212598425197" bottom="0.7086614173228347" header="0.5118110236220472" footer="0.5118110236220472"/>
  <pageSetup orientation="landscape" paperSize="9" scale="94"/>
  <headerFooter alignWithMargins="0">
    <oddFooter>&amp;C&amp;9宇都宮スキー協会　競技本部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森 光功</cp:lastModifiedBy>
  <cp:lastPrinted>2013-10-20T03:07:56Z</cp:lastPrinted>
  <dcterms:created xsi:type="dcterms:W3CDTF">2006-08-08T00:34:58Z</dcterms:created>
  <dcterms:modified xsi:type="dcterms:W3CDTF">2015-10-31T00:30:26Z</dcterms:modified>
  <cp:category/>
  <cp:version/>
  <cp:contentType/>
  <cp:contentStatus/>
</cp:coreProperties>
</file>